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codeName="ThisWorkbook"/>
  <mc:AlternateContent xmlns:mc="http://schemas.openxmlformats.org/markup-compatibility/2006">
    <mc:Choice Requires="x15">
      <x15ac:absPath xmlns:x15ac="http://schemas.microsoft.com/office/spreadsheetml/2010/11/ac" url="/Users/martymarkve/Desktop/"/>
    </mc:Choice>
  </mc:AlternateContent>
  <xr:revisionPtr revIDLastSave="0" documentId="13_ncr:1_{371A117F-01AB-7746-AA3A-1D91E86C7D4E}" xr6:coauthVersionLast="47" xr6:coauthVersionMax="47" xr10:uidLastSave="{00000000-0000-0000-0000-000000000000}"/>
  <bookViews>
    <workbookView xWindow="0" yWindow="740" windowWidth="34560" windowHeight="21600" tabRatio="824" firstSheet="2" activeTab="2" xr2:uid="{00000000-000D-0000-FFFF-FFFF00000000}"/>
  </bookViews>
  <sheets>
    <sheet name="METRICS" sheetId="1" r:id="rId1"/>
    <sheet name="FMC Daily" sheetId="22" r:id="rId2"/>
    <sheet name="-6 Tracking" sheetId="27" r:id="rId3"/>
    <sheet name="Flight Hours" sheetId="19" r:id="rId4"/>
    <sheet name="BATTERY" sheetId="50" r:id="rId5"/>
    <sheet name="601" sheetId="39" r:id="rId6"/>
    <sheet name="602" sheetId="62" r:id="rId7"/>
    <sheet name="603" sheetId="63" r:id="rId8"/>
    <sheet name="604" sheetId="64" r:id="rId9"/>
    <sheet name="605" sheetId="65" r:id="rId10"/>
    <sheet name="606" sheetId="66" r:id="rId11"/>
    <sheet name="607" sheetId="67" r:id="rId12"/>
    <sheet name="608" sheetId="68" r:id="rId13"/>
    <sheet name="609" sheetId="69" r:id="rId14"/>
    <sheet name="610" sheetId="70" r:id="rId15"/>
    <sheet name="611" sheetId="71" r:id="rId16"/>
    <sheet name="612" sheetId="72" r:id="rId17"/>
    <sheet name="W&amp;T " sheetId="35" r:id="rId18"/>
    <sheet name="PYLONS&amp;TANKS" sheetId="73" r:id="rId19"/>
    <sheet name="Dec Hours" sheetId="7" state="hidden" r:id="rId20"/>
    <sheet name="AOG PARTS" sheetId="6" state="hidden" r:id="rId21"/>
    <sheet name="Training" sheetId="9" state="hidden" r:id="rId22"/>
    <sheet name="MESL" sheetId="74" r:id="rId23"/>
  </sheets>
  <externalReferences>
    <externalReference r:id="rId24"/>
    <externalReference r:id="rId25"/>
    <externalReference r:id="rId26"/>
  </externalReferences>
  <definedNames>
    <definedName name="_xlnm._FilterDatabase" localSheetId="2" hidden="1">'-6 Tracking'!$A$1:$M$138</definedName>
    <definedName name="_xlnm._FilterDatabase" localSheetId="19" hidden="1">'Dec Hours'!$A$3:$A$32</definedName>
    <definedName name="_xlnm._FilterDatabase" localSheetId="3" hidden="1">'Flight Hours'!$A$5:$A$35</definedName>
    <definedName name="_Toc112836911" localSheetId="22">MESL!$A$1</definedName>
    <definedName name="a">#N/A</definedName>
    <definedName name="Annual_interest_rate" localSheetId="2">#REF!</definedName>
    <definedName name="Annual_interest_rate">#REF!</definedName>
    <definedName name="b">#N/A</definedName>
    <definedName name="Beg.Bal" localSheetId="2">IF(#REF!&lt;&gt;"",#REF!,"")</definedName>
    <definedName name="Beg.Bal">IF(#REF!&lt;&gt;"",#REF!,"")</definedName>
    <definedName name="Cum.Interest" localSheetId="2">IF(#REF!&lt;&gt;"",#REF!+#REF!,"")</definedName>
    <definedName name="Cum.Interest">IF(#REF!&lt;&gt;"",#REF!+#REF!,"")</definedName>
    <definedName name="_xlnm.Database" localSheetId="2">#REF!</definedName>
    <definedName name="_xlnm.Database">#REF!</definedName>
    <definedName name="database1" localSheetId="2">#REF!</definedName>
    <definedName name="database1">#REF!</definedName>
    <definedName name="Database2" localSheetId="2">#REF!</definedName>
    <definedName name="Database2">#REF!</definedName>
    <definedName name="ds" localSheetId="2">#REF!</definedName>
    <definedName name="ds">#REF!</definedName>
    <definedName name="dsfds">#N/A</definedName>
    <definedName name="Ending.Balance" localSheetId="2">IF(#REF!&lt;&gt;"",#REF!-#REF!,"")</definedName>
    <definedName name="Ending.Balance">IF(#REF!&lt;&gt;"",#REF!-#REF!,"")</definedName>
    <definedName name="FD">#N/A</definedName>
    <definedName name="fef">#REF!</definedName>
    <definedName name="First_payment_due" localSheetId="2">#REF!</definedName>
    <definedName name="First_payment_due">#REF!</definedName>
    <definedName name="First_payment_no" localSheetId="2">#REF!</definedName>
    <definedName name="First_payment_no">#REF!</definedName>
    <definedName name="Interest">#N/A</definedName>
    <definedName name="L" localSheetId="2">IF(#REF!&lt;&gt;"",#REF!*[1]!Periodic_rate,"")</definedName>
    <definedName name="L">IF(#REF!&lt;&gt;"",#REF!*[1]!Periodic_rate,"")</definedName>
    <definedName name="LRGXH3_DEC_List" localSheetId="2">#REF!</definedName>
    <definedName name="LRGXH3_DEC_List">#REF!</definedName>
    <definedName name="NOV" localSheetId="2">#REF!</definedName>
    <definedName name="NOV">#REF!</definedName>
    <definedName name="OCT" localSheetId="2">#REF!</definedName>
    <definedName name="OCT">#REF!</definedName>
    <definedName name="OVERVIEW">#N/A</definedName>
    <definedName name="payment.Num">#N/A</definedName>
    <definedName name="Payments_per_year" localSheetId="2">#REF!</definedName>
    <definedName name="Payments_per_year">#REF!</definedName>
    <definedName name="Periodic_rate">#N/A</definedName>
    <definedName name="ph" localSheetId="2">IF(#REF!&lt;&gt;"",#REF!*[2]!Periodic_rate,"")</definedName>
    <definedName name="ph">IF(#REF!&lt;&gt;"",#REF!*[2]!Periodic_rate,"")</definedName>
    <definedName name="Pmt_to_use" localSheetId="2">#REF!</definedName>
    <definedName name="Pmt_to_use">#REF!</definedName>
    <definedName name="PRICE">OFFSET('[3]30 SEP - 06 OCT'!$H$4,0,0,COUNTA('[3]30 SEP - 06 OCT'!$H:$H),1)</definedName>
    <definedName name="Principal" localSheetId="2">IF(#REF!&lt;&gt;"",MIN(#REF!,[2]!Pmt_to_use-#REF!),"")</definedName>
    <definedName name="Principal">IF(#REF!&lt;&gt;"",MIN(#REF!,[2]!Pmt_to_use-#REF!),"")</definedName>
    <definedName name="_xlnm.Print_Area" localSheetId="2">'-6 Tracking'!$A$1:$M$81</definedName>
    <definedName name="_xlnm.Print_Area" localSheetId="5">'601'!$A$1:$H$46</definedName>
    <definedName name="_xlnm.Print_Area" localSheetId="6">'602'!$A$1:$H$46</definedName>
    <definedName name="_xlnm.Print_Area" localSheetId="7">'603'!$A$1:$H$46</definedName>
    <definedName name="_xlnm.Print_Area" localSheetId="8">'604'!$A$1:$H$46</definedName>
    <definedName name="_xlnm.Print_Area" localSheetId="9">'605'!$A$1:$H$46</definedName>
    <definedName name="_xlnm.Print_Area" localSheetId="10">'606'!$A$1:$H$46</definedName>
    <definedName name="_xlnm.Print_Area" localSheetId="11">'607'!$A$1:$H$46</definedName>
    <definedName name="_xlnm.Print_Area" localSheetId="12">'608'!$A$1:$H$46</definedName>
    <definedName name="_xlnm.Print_Area" localSheetId="13">'609'!$A$1:$H$46</definedName>
    <definedName name="_xlnm.Print_Area" localSheetId="14">'610'!$A$1:$H$46</definedName>
    <definedName name="_xlnm.Print_Area" localSheetId="15">'611'!$A$1:$H$46</definedName>
    <definedName name="_xlnm.Print_Area" localSheetId="16">'612'!$A$1:$H$46</definedName>
    <definedName name="_xlnm.Print_Area" localSheetId="19">'Dec Hours'!$A$1:$P$37</definedName>
    <definedName name="_xlnm.Print_Area" localSheetId="3">'Flight Hours'!$A$5:$AQ$369</definedName>
    <definedName name="_xlnm.Print_Area" localSheetId="1">'FMC Daily'!#REF!</definedName>
    <definedName name="_xlnm.Print_Area" localSheetId="0">METRICS!$A$1:$K$5</definedName>
    <definedName name="_xlnm.Print_Area">#REF!</definedName>
    <definedName name="_xlnm.Print_Titles" localSheetId="2">'-6 Tracking'!$1:$3</definedName>
    <definedName name="Record1" localSheetId="2">#REF!</definedName>
    <definedName name="Record1">#REF!</definedName>
    <definedName name="s" localSheetId="2">IF(#REF!&lt;&gt;"",MIN(#REF!,[2]!Pmt_to_use-#REF!),"")</definedName>
    <definedName name="s">IF(#REF!&lt;&gt;"",MIN(#REF!,[2]!Pmt_to_use-#REF!),"")</definedName>
    <definedName name="SCHEDTL">OFFSET('[3]30 SEP - 06 OCT'!$H$4,0,0,COUNTIF('[3]30 SEP - 06 OCT'!$H:$H,"&lt;&gt;"&amp;""),1)</definedName>
    <definedName name="Show.Date">#N/A</definedName>
    <definedName name="Table_beg_bal" localSheetId="2">#REF!</definedName>
    <definedName name="Table_beg_bal">#REF!</definedName>
    <definedName name="Table_prior_interest" localSheetId="2">#REF!</definedName>
    <definedName name="Table_prior_interest">#REF!</definedName>
    <definedName name="Term_in_years" localSheetId="2">#REF!</definedName>
    <definedName name="Term_in_years">#REF!</definedName>
    <definedName name="Total_payments">#N/A</definedName>
    <definedName name="WEEKLYI_PDM_List" localSheetId="2">#REF!</definedName>
    <definedName name="WEEKLYI_PDM_List">#REF!</definedName>
    <definedName name="y" localSheetId="2">IF(#REF!&lt;&gt;"",#REF!*[2]!Periodic_rate,"")</definedName>
    <definedName name="y">IF(#REF!&lt;&gt;"",#REF!*[2]!Periodic_rate,"")</definedName>
    <definedName name="z" localSheetId="2">IF(#REF!&lt;&gt;"",MIN(#REF!,[2]!Pmt_to_use-#REF!),"")</definedName>
    <definedName name="z">IF(#REF!&lt;&gt;"",MIN(#REF!,[2]!Pmt_to_use-#REF!),"")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22" l="1"/>
  <c r="R3" i="27"/>
  <c r="S3" i="27"/>
  <c r="T3" i="27" s="1"/>
  <c r="F21" i="22" s="1"/>
  <c r="F2" i="1"/>
  <c r="I2" i="1" s="1"/>
  <c r="F3" i="1"/>
  <c r="G3" i="1" s="1"/>
  <c r="F4" i="1"/>
  <c r="I4" i="1" s="1"/>
  <c r="F5" i="1"/>
  <c r="K5" i="1" s="1"/>
  <c r="F6" i="1"/>
  <c r="K6" i="1" s="1"/>
  <c r="F7" i="1"/>
  <c r="J7" i="1" s="1"/>
  <c r="F8" i="1"/>
  <c r="H8" i="1" s="1"/>
  <c r="F9" i="1"/>
  <c r="H9" i="1" s="1"/>
  <c r="F10" i="1"/>
  <c r="G10" i="1" s="1"/>
  <c r="F11" i="1"/>
  <c r="K11" i="1" s="1"/>
  <c r="F12" i="1"/>
  <c r="K12" i="1" s="1"/>
  <c r="F13" i="1"/>
  <c r="K13" i="1" s="1"/>
  <c r="C2" i="22"/>
  <c r="D2" i="22"/>
  <c r="E2" i="22"/>
  <c r="F2" i="22"/>
  <c r="G2" i="22"/>
  <c r="H2" i="22"/>
  <c r="I2" i="22"/>
  <c r="J2" i="22"/>
  <c r="K2" i="22"/>
  <c r="L2" i="22"/>
  <c r="M2" i="22"/>
  <c r="C4" i="22"/>
  <c r="D4" i="22"/>
  <c r="E4" i="22"/>
  <c r="F4" i="22"/>
  <c r="G4" i="22"/>
  <c r="H4" i="22"/>
  <c r="I4" i="22"/>
  <c r="J4" i="22"/>
  <c r="K4" i="22"/>
  <c r="L4" i="22"/>
  <c r="M4" i="22"/>
  <c r="C6" i="22"/>
  <c r="D6" i="22"/>
  <c r="E6" i="22"/>
  <c r="G6" i="22"/>
  <c r="H6" i="22"/>
  <c r="I6" i="22"/>
  <c r="J6" i="22"/>
  <c r="K6" i="22"/>
  <c r="L6" i="22"/>
  <c r="M6" i="22"/>
  <c r="C8" i="22"/>
  <c r="D8" i="22"/>
  <c r="E8" i="22"/>
  <c r="F8" i="22"/>
  <c r="G8" i="22"/>
  <c r="H8" i="22"/>
  <c r="I8" i="22"/>
  <c r="J8" i="22"/>
  <c r="K8" i="22"/>
  <c r="L8" i="22"/>
  <c r="M8" i="22"/>
  <c r="C10" i="22"/>
  <c r="D10" i="22"/>
  <c r="E10" i="22"/>
  <c r="F10" i="22"/>
  <c r="G10" i="22"/>
  <c r="H10" i="22"/>
  <c r="I10" i="22"/>
  <c r="J10" i="22"/>
  <c r="K10" i="22"/>
  <c r="L10" i="22"/>
  <c r="M10" i="22"/>
  <c r="C12" i="22"/>
  <c r="D12" i="22"/>
  <c r="E12" i="22"/>
  <c r="F12" i="22"/>
  <c r="G12" i="22"/>
  <c r="H12" i="22"/>
  <c r="I12" i="22"/>
  <c r="J12" i="22"/>
  <c r="K12" i="22"/>
  <c r="L12" i="22"/>
  <c r="M12" i="22"/>
  <c r="C14" i="22"/>
  <c r="D14" i="22"/>
  <c r="E14" i="22"/>
  <c r="F14" i="22"/>
  <c r="G14" i="22"/>
  <c r="H14" i="22"/>
  <c r="I14" i="22"/>
  <c r="J14" i="22"/>
  <c r="K14" i="22"/>
  <c r="L14" i="22"/>
  <c r="M14" i="22"/>
  <c r="AM10" i="19"/>
  <c r="AM11" i="19"/>
  <c r="AM12" i="19"/>
  <c r="AM13" i="19"/>
  <c r="AM14" i="19"/>
  <c r="AM15" i="19"/>
  <c r="AM16" i="19"/>
  <c r="AM17" i="19"/>
  <c r="AM18" i="19"/>
  <c r="AM19" i="19"/>
  <c r="AM20" i="19"/>
  <c r="AM21" i="19"/>
  <c r="AM22" i="19"/>
  <c r="AM23" i="19"/>
  <c r="AM24" i="19"/>
  <c r="AM25" i="19"/>
  <c r="AM26" i="19"/>
  <c r="AM27" i="19"/>
  <c r="AM28" i="19"/>
  <c r="AM29" i="19"/>
  <c r="AM30" i="19"/>
  <c r="AM31" i="19"/>
  <c r="AM32" i="19"/>
  <c r="AM33" i="19"/>
  <c r="AM34" i="19"/>
  <c r="AM35" i="19"/>
  <c r="AM36" i="19"/>
  <c r="AM37" i="19"/>
  <c r="AM38" i="19"/>
  <c r="AM39" i="19"/>
  <c r="AM40" i="19"/>
  <c r="AM41" i="19"/>
  <c r="AM42" i="19"/>
  <c r="AM43" i="19"/>
  <c r="AM44" i="19"/>
  <c r="AM45" i="19"/>
  <c r="AM46" i="19"/>
  <c r="AM47" i="19"/>
  <c r="AM48" i="19"/>
  <c r="AM49" i="19"/>
  <c r="AM50" i="19"/>
  <c r="AM51" i="19"/>
  <c r="AM52" i="19"/>
  <c r="AM53" i="19"/>
  <c r="AM54" i="19"/>
  <c r="AM55" i="19"/>
  <c r="AM56" i="19"/>
  <c r="AM57" i="19"/>
  <c r="AM58" i="19"/>
  <c r="AM59" i="19"/>
  <c r="AM60" i="19"/>
  <c r="AM61" i="19"/>
  <c r="AM62" i="19"/>
  <c r="AM63" i="19"/>
  <c r="AM64" i="19"/>
  <c r="AM65" i="19"/>
  <c r="AM66" i="19"/>
  <c r="AM67" i="19"/>
  <c r="AM68" i="19"/>
  <c r="AM69" i="19"/>
  <c r="AM70" i="19"/>
  <c r="AM71" i="19"/>
  <c r="AM72" i="19"/>
  <c r="AM73" i="19"/>
  <c r="AM74" i="19"/>
  <c r="AM75" i="19"/>
  <c r="AM76" i="19"/>
  <c r="AM77" i="19"/>
  <c r="AM78" i="19"/>
  <c r="AM79" i="19"/>
  <c r="AM80" i="19"/>
  <c r="AM81" i="19"/>
  <c r="AM82" i="19"/>
  <c r="AM83" i="19"/>
  <c r="AM84" i="19"/>
  <c r="AM85" i="19"/>
  <c r="AM86" i="19"/>
  <c r="AM87" i="19"/>
  <c r="AM88" i="19"/>
  <c r="AM89" i="19"/>
  <c r="AM90" i="19"/>
  <c r="AM91" i="19"/>
  <c r="AM92" i="19"/>
  <c r="AM93" i="19"/>
  <c r="AM94" i="19"/>
  <c r="AM95" i="19"/>
  <c r="AM96" i="19"/>
  <c r="AM97" i="19"/>
  <c r="AM98" i="19"/>
  <c r="AM99" i="19"/>
  <c r="AM100" i="19"/>
  <c r="AM101" i="19"/>
  <c r="AM102" i="19"/>
  <c r="AM103" i="19"/>
  <c r="AM104" i="19"/>
  <c r="AM105" i="19"/>
  <c r="AM106" i="19"/>
  <c r="AM107" i="19"/>
  <c r="AM108" i="19"/>
  <c r="AM109" i="19"/>
  <c r="AM110" i="19"/>
  <c r="AM111" i="19"/>
  <c r="AM112" i="19"/>
  <c r="AM113" i="19"/>
  <c r="AM114" i="19"/>
  <c r="AM115" i="19"/>
  <c r="AM116" i="19"/>
  <c r="AM117" i="19"/>
  <c r="AM118" i="19"/>
  <c r="AM119" i="19"/>
  <c r="AM120" i="19"/>
  <c r="AM121" i="19"/>
  <c r="AM122" i="19"/>
  <c r="AM123" i="19"/>
  <c r="AM124" i="19"/>
  <c r="AM125" i="19"/>
  <c r="AM126" i="19"/>
  <c r="AM127" i="19"/>
  <c r="AM128" i="19"/>
  <c r="AM129" i="19"/>
  <c r="AM130" i="19"/>
  <c r="AM131" i="19"/>
  <c r="AM132" i="19"/>
  <c r="AM133" i="19"/>
  <c r="AM134" i="19"/>
  <c r="AM135" i="19"/>
  <c r="AM136" i="19"/>
  <c r="AM137" i="19"/>
  <c r="AM138" i="19"/>
  <c r="AM139" i="19"/>
  <c r="AM140" i="19"/>
  <c r="AM141" i="19"/>
  <c r="AM142" i="19"/>
  <c r="AM143" i="19"/>
  <c r="AM144" i="19"/>
  <c r="AM145" i="19"/>
  <c r="AM146" i="19"/>
  <c r="AM147" i="19"/>
  <c r="AM148" i="19"/>
  <c r="AM149" i="19"/>
  <c r="AM150" i="19"/>
  <c r="AM151" i="19"/>
  <c r="AM152" i="19"/>
  <c r="AM153" i="19"/>
  <c r="AM154" i="19"/>
  <c r="AM155" i="19"/>
  <c r="AM156" i="19"/>
  <c r="AM157" i="19"/>
  <c r="AM158" i="19"/>
  <c r="AM159" i="19"/>
  <c r="AM160" i="19"/>
  <c r="AM161" i="19"/>
  <c r="AM162" i="19"/>
  <c r="AM163" i="19"/>
  <c r="AM164" i="19"/>
  <c r="AM165" i="19"/>
  <c r="AM166" i="19"/>
  <c r="AM167" i="19"/>
  <c r="AM168" i="19"/>
  <c r="AM169" i="19"/>
  <c r="AM170" i="19"/>
  <c r="AM171" i="19"/>
  <c r="AM172" i="19"/>
  <c r="AM173" i="19"/>
  <c r="AM174" i="19"/>
  <c r="AM175" i="19"/>
  <c r="AM176" i="19"/>
  <c r="AM177" i="19"/>
  <c r="AM178" i="19"/>
  <c r="AM179" i="19"/>
  <c r="AM180" i="19"/>
  <c r="AM181" i="19"/>
  <c r="AM182" i="19"/>
  <c r="AM183" i="19"/>
  <c r="AM184" i="19"/>
  <c r="AM185" i="19"/>
  <c r="AM186" i="19"/>
  <c r="AM187" i="19"/>
  <c r="AM188" i="19"/>
  <c r="AM189" i="19"/>
  <c r="AM190" i="19"/>
  <c r="AM191" i="19"/>
  <c r="AM192" i="19"/>
  <c r="AM193" i="19"/>
  <c r="AM194" i="19"/>
  <c r="AM195" i="19"/>
  <c r="AM196" i="19"/>
  <c r="AM197" i="19"/>
  <c r="AM198" i="19"/>
  <c r="AM199" i="19"/>
  <c r="AM200" i="19"/>
  <c r="AM201" i="19"/>
  <c r="AM202" i="19"/>
  <c r="AM203" i="19"/>
  <c r="AM204" i="19"/>
  <c r="AM205" i="19"/>
  <c r="AM206" i="19"/>
  <c r="AM207" i="19"/>
  <c r="AM208" i="19"/>
  <c r="AM209" i="19"/>
  <c r="AM210" i="19"/>
  <c r="AM211" i="19"/>
  <c r="AM212" i="19"/>
  <c r="AM213" i="19"/>
  <c r="AM214" i="19"/>
  <c r="AM215" i="19"/>
  <c r="AM216" i="19"/>
  <c r="AM217" i="19"/>
  <c r="AM218" i="19"/>
  <c r="AM219" i="19"/>
  <c r="AM220" i="19"/>
  <c r="AM221" i="19"/>
  <c r="AM222" i="19"/>
  <c r="AM223" i="19"/>
  <c r="AM224" i="19"/>
  <c r="AM225" i="19"/>
  <c r="AM226" i="19"/>
  <c r="AM227" i="19"/>
  <c r="AM228" i="19"/>
  <c r="AM229" i="19"/>
  <c r="AM230" i="19"/>
  <c r="AM231" i="19"/>
  <c r="AM232" i="19"/>
  <c r="AM233" i="19"/>
  <c r="AM234" i="19"/>
  <c r="AM235" i="19"/>
  <c r="AM236" i="19"/>
  <c r="AM237" i="19"/>
  <c r="AM238" i="19"/>
  <c r="AM239" i="19"/>
  <c r="AM240" i="19"/>
  <c r="AM241" i="19"/>
  <c r="AM242" i="19"/>
  <c r="AM243" i="19"/>
  <c r="AM244" i="19"/>
  <c r="AM245" i="19"/>
  <c r="AM246" i="19"/>
  <c r="AM247" i="19"/>
  <c r="AM248" i="19"/>
  <c r="AM249" i="19"/>
  <c r="AM250" i="19"/>
  <c r="AM251" i="19"/>
  <c r="AM252" i="19"/>
  <c r="AM253" i="19"/>
  <c r="AM254" i="19"/>
  <c r="AM255" i="19"/>
  <c r="AM256" i="19"/>
  <c r="AM257" i="19"/>
  <c r="AM258" i="19"/>
  <c r="AM259" i="19"/>
  <c r="AM260" i="19"/>
  <c r="AM261" i="19"/>
  <c r="AM262" i="19"/>
  <c r="AM263" i="19"/>
  <c r="AM264" i="19"/>
  <c r="AM265" i="19"/>
  <c r="AM266" i="19"/>
  <c r="AM267" i="19"/>
  <c r="AM268" i="19"/>
  <c r="AM269" i="19"/>
  <c r="AM270" i="19"/>
  <c r="AM271" i="19"/>
  <c r="AM272" i="19"/>
  <c r="AM273" i="19"/>
  <c r="AM274" i="19"/>
  <c r="AM275" i="19"/>
  <c r="AM276" i="19"/>
  <c r="AM277" i="19"/>
  <c r="AM278" i="19"/>
  <c r="AM279" i="19"/>
  <c r="AM280" i="19"/>
  <c r="AM281" i="19"/>
  <c r="AM282" i="19"/>
  <c r="AM283" i="19"/>
  <c r="AM284" i="19"/>
  <c r="AM285" i="19"/>
  <c r="AM286" i="19"/>
  <c r="AM287" i="19"/>
  <c r="AM288" i="19"/>
  <c r="AM289" i="19"/>
  <c r="AM290" i="19"/>
  <c r="AM291" i="19"/>
  <c r="AM292" i="19"/>
  <c r="AM293" i="19"/>
  <c r="AM294" i="19"/>
  <c r="AM295" i="19"/>
  <c r="AM296" i="19"/>
  <c r="AM297" i="19"/>
  <c r="AM298" i="19"/>
  <c r="AM299" i="19"/>
  <c r="AM300" i="19"/>
  <c r="AM301" i="19"/>
  <c r="AM302" i="19"/>
  <c r="AM303" i="19"/>
  <c r="AM304" i="19"/>
  <c r="AM305" i="19"/>
  <c r="AM306" i="19"/>
  <c r="AM307" i="19"/>
  <c r="AM308" i="19"/>
  <c r="AM309" i="19"/>
  <c r="AM310" i="19"/>
  <c r="AM311" i="19"/>
  <c r="AM312" i="19"/>
  <c r="AM313" i="19"/>
  <c r="AM314" i="19"/>
  <c r="AM315" i="19"/>
  <c r="AM316" i="19"/>
  <c r="AM317" i="19"/>
  <c r="AM318" i="19"/>
  <c r="AM319" i="19"/>
  <c r="AM320" i="19"/>
  <c r="AM321" i="19"/>
  <c r="AM322" i="19"/>
  <c r="AM323" i="19"/>
  <c r="AM324" i="19"/>
  <c r="AM325" i="19"/>
  <c r="AM326" i="19"/>
  <c r="AM327" i="19"/>
  <c r="AM328" i="19"/>
  <c r="AM329" i="19"/>
  <c r="AM330" i="19"/>
  <c r="AM331" i="19"/>
  <c r="AM332" i="19"/>
  <c r="AM333" i="19"/>
  <c r="AM334" i="19"/>
  <c r="AM335" i="19"/>
  <c r="AM336" i="19"/>
  <c r="AM337" i="19"/>
  <c r="AM338" i="19"/>
  <c r="AM339" i="19"/>
  <c r="AM340" i="19"/>
  <c r="AM341" i="19"/>
  <c r="AM342" i="19"/>
  <c r="AM343" i="19"/>
  <c r="AM344" i="19"/>
  <c r="AM345" i="19"/>
  <c r="AM346" i="19"/>
  <c r="AM347" i="19"/>
  <c r="AM348" i="19"/>
  <c r="AM349" i="19"/>
  <c r="AM350" i="19"/>
  <c r="AM351" i="19"/>
  <c r="AM352" i="19"/>
  <c r="AM353" i="19"/>
  <c r="AM354" i="19"/>
  <c r="AM355" i="19"/>
  <c r="AM356" i="19"/>
  <c r="AM357" i="19"/>
  <c r="AM358" i="19"/>
  <c r="AM359" i="19"/>
  <c r="AM360" i="19"/>
  <c r="AM361" i="19"/>
  <c r="AM362" i="19"/>
  <c r="AM363" i="19"/>
  <c r="AM364" i="19"/>
  <c r="AM365" i="19"/>
  <c r="AM366" i="19"/>
  <c r="AM367" i="19"/>
  <c r="AM368" i="19"/>
  <c r="AM369" i="19"/>
  <c r="AM370" i="19"/>
  <c r="AM5" i="19"/>
  <c r="AM6" i="19"/>
  <c r="AM7" i="19"/>
  <c r="AM8" i="19"/>
  <c r="AM9" i="19"/>
  <c r="K4" i="19"/>
  <c r="N4" i="19"/>
  <c r="Q4" i="19"/>
  <c r="T4" i="19"/>
  <c r="W4" i="19"/>
  <c r="Z4" i="19"/>
  <c r="AC4" i="19"/>
  <c r="AF4" i="19"/>
  <c r="AI4" i="19"/>
  <c r="AM4" i="19"/>
  <c r="AL6" i="19"/>
  <c r="AL7" i="19"/>
  <c r="AL8" i="19"/>
  <c r="AL9" i="19"/>
  <c r="AL10" i="19"/>
  <c r="AL11" i="19"/>
  <c r="AL12" i="19"/>
  <c r="AL13" i="19"/>
  <c r="AL14" i="19"/>
  <c r="AL15" i="19"/>
  <c r="AL16" i="19"/>
  <c r="AL17" i="19"/>
  <c r="AL18" i="19"/>
  <c r="AL19" i="19"/>
  <c r="AL20" i="19"/>
  <c r="AL21" i="19"/>
  <c r="AL22" i="19"/>
  <c r="AL23" i="19"/>
  <c r="AL24" i="19"/>
  <c r="AL25" i="19"/>
  <c r="AL26" i="19"/>
  <c r="AL27" i="19"/>
  <c r="AL28" i="19"/>
  <c r="AL29" i="19"/>
  <c r="AL30" i="19"/>
  <c r="AL31" i="19"/>
  <c r="AL32" i="19"/>
  <c r="AL33" i="19"/>
  <c r="AL34" i="19"/>
  <c r="AL35" i="19"/>
  <c r="AL36" i="19"/>
  <c r="AL37" i="19"/>
  <c r="AL38" i="19"/>
  <c r="AL39" i="19"/>
  <c r="AL40" i="19"/>
  <c r="AL41" i="19"/>
  <c r="AL42" i="19"/>
  <c r="AL43" i="19"/>
  <c r="AL44" i="19"/>
  <c r="AL45" i="19"/>
  <c r="AL46" i="19"/>
  <c r="AL47" i="19"/>
  <c r="AL48" i="19"/>
  <c r="AL49" i="19"/>
  <c r="AL50" i="19"/>
  <c r="AL51" i="19"/>
  <c r="AL52" i="19"/>
  <c r="AL53" i="19"/>
  <c r="AL54" i="19"/>
  <c r="AL55" i="19"/>
  <c r="AL56" i="19"/>
  <c r="AL57" i="19"/>
  <c r="AL58" i="19"/>
  <c r="AL59" i="19"/>
  <c r="AL60" i="19"/>
  <c r="AL61" i="19"/>
  <c r="AL62" i="19"/>
  <c r="AL63" i="19"/>
  <c r="AL64" i="19"/>
  <c r="AL65" i="19"/>
  <c r="AL66" i="19"/>
  <c r="AL67" i="19"/>
  <c r="AL68" i="19"/>
  <c r="AL69" i="19"/>
  <c r="AL70" i="19"/>
  <c r="AL71" i="19"/>
  <c r="AL72" i="19"/>
  <c r="AL73" i="19"/>
  <c r="AL74" i="19"/>
  <c r="AL75" i="19"/>
  <c r="AL76" i="19"/>
  <c r="AL77" i="19"/>
  <c r="AL78" i="19"/>
  <c r="AL79" i="19"/>
  <c r="AL80" i="19"/>
  <c r="AL81" i="19"/>
  <c r="AL82" i="19"/>
  <c r="AL83" i="19"/>
  <c r="AL84" i="19"/>
  <c r="AL85" i="19"/>
  <c r="AL86" i="19"/>
  <c r="AL87" i="19"/>
  <c r="AL88" i="19"/>
  <c r="AL89" i="19"/>
  <c r="AL90" i="19"/>
  <c r="AL91" i="19"/>
  <c r="AL92" i="19"/>
  <c r="AL93" i="19"/>
  <c r="AL94" i="19"/>
  <c r="AL95" i="19"/>
  <c r="AL96" i="19"/>
  <c r="AL97" i="19"/>
  <c r="AL98" i="19"/>
  <c r="AL99" i="19"/>
  <c r="AL100" i="19"/>
  <c r="AL101" i="19"/>
  <c r="AL102" i="19"/>
  <c r="AL103" i="19"/>
  <c r="AL104" i="19"/>
  <c r="AL105" i="19"/>
  <c r="AL106" i="19"/>
  <c r="AL107" i="19"/>
  <c r="AL108" i="19"/>
  <c r="AL109" i="19"/>
  <c r="AL110" i="19"/>
  <c r="AL111" i="19"/>
  <c r="AL112" i="19"/>
  <c r="AL113" i="19"/>
  <c r="AL114" i="19"/>
  <c r="AL115" i="19"/>
  <c r="AL116" i="19"/>
  <c r="AL117" i="19"/>
  <c r="AL118" i="19"/>
  <c r="AL119" i="19"/>
  <c r="AL120" i="19"/>
  <c r="AL121" i="19"/>
  <c r="AL122" i="19"/>
  <c r="AL123" i="19"/>
  <c r="AL124" i="19"/>
  <c r="AL125" i="19"/>
  <c r="AL126" i="19"/>
  <c r="AL127" i="19"/>
  <c r="AL128" i="19"/>
  <c r="AL129" i="19"/>
  <c r="AL130" i="19"/>
  <c r="AL131" i="19"/>
  <c r="AL132" i="19"/>
  <c r="AL133" i="19"/>
  <c r="AL134" i="19"/>
  <c r="AL135" i="19"/>
  <c r="AL136" i="19"/>
  <c r="AL137" i="19"/>
  <c r="AL138" i="19"/>
  <c r="AL139" i="19"/>
  <c r="AL140" i="19"/>
  <c r="AL141" i="19"/>
  <c r="AL142" i="19"/>
  <c r="AL143" i="19"/>
  <c r="AL144" i="19"/>
  <c r="AL145" i="19"/>
  <c r="AL146" i="19"/>
  <c r="AL147" i="19"/>
  <c r="AL148" i="19"/>
  <c r="AL149" i="19"/>
  <c r="AL150" i="19"/>
  <c r="AL151" i="19"/>
  <c r="AL152" i="19"/>
  <c r="AL153" i="19"/>
  <c r="AL154" i="19"/>
  <c r="AL155" i="19"/>
  <c r="AL156" i="19"/>
  <c r="AL157" i="19"/>
  <c r="AL158" i="19"/>
  <c r="AL159" i="19"/>
  <c r="AL160" i="19"/>
  <c r="AL161" i="19"/>
  <c r="AL162" i="19"/>
  <c r="AL163" i="19"/>
  <c r="AL164" i="19"/>
  <c r="AL165" i="19"/>
  <c r="AL166" i="19"/>
  <c r="AL167" i="19"/>
  <c r="AL168" i="19"/>
  <c r="AL169" i="19"/>
  <c r="AL170" i="19"/>
  <c r="AL171" i="19"/>
  <c r="AL172" i="19"/>
  <c r="AL173" i="19"/>
  <c r="AL174" i="19"/>
  <c r="AL175" i="19"/>
  <c r="AL176" i="19"/>
  <c r="AL177" i="19"/>
  <c r="AL178" i="19"/>
  <c r="AL179" i="19"/>
  <c r="AL180" i="19"/>
  <c r="AL181" i="19"/>
  <c r="AL182" i="19"/>
  <c r="AL183" i="19"/>
  <c r="AL184" i="19"/>
  <c r="AL185" i="19"/>
  <c r="AL186" i="19"/>
  <c r="AL187" i="19"/>
  <c r="AL188" i="19"/>
  <c r="AL189" i="19"/>
  <c r="AL190" i="19"/>
  <c r="AL191" i="19"/>
  <c r="AL192" i="19"/>
  <c r="AL193" i="19"/>
  <c r="AL194" i="19"/>
  <c r="AL195" i="19"/>
  <c r="AL196" i="19"/>
  <c r="AL197" i="19"/>
  <c r="AL198" i="19"/>
  <c r="AL199" i="19"/>
  <c r="AL200" i="19"/>
  <c r="AL201" i="19"/>
  <c r="AL202" i="19"/>
  <c r="AL203" i="19"/>
  <c r="AL204" i="19"/>
  <c r="AL205" i="19"/>
  <c r="AL206" i="19"/>
  <c r="AL207" i="19"/>
  <c r="AL208" i="19"/>
  <c r="AL209" i="19"/>
  <c r="AL210" i="19"/>
  <c r="AL211" i="19"/>
  <c r="AL212" i="19"/>
  <c r="AL213" i="19"/>
  <c r="AL214" i="19"/>
  <c r="AL215" i="19"/>
  <c r="AL216" i="19"/>
  <c r="AL217" i="19"/>
  <c r="AL218" i="19"/>
  <c r="AL219" i="19"/>
  <c r="AL220" i="19"/>
  <c r="AL221" i="19"/>
  <c r="AL222" i="19"/>
  <c r="AL223" i="19"/>
  <c r="AL224" i="19"/>
  <c r="AL225" i="19"/>
  <c r="AL226" i="19"/>
  <c r="AL227" i="19"/>
  <c r="AL228" i="19"/>
  <c r="AL229" i="19"/>
  <c r="AL230" i="19"/>
  <c r="AL231" i="19"/>
  <c r="AL232" i="19"/>
  <c r="AL233" i="19"/>
  <c r="AL234" i="19"/>
  <c r="AL235" i="19"/>
  <c r="AL236" i="19"/>
  <c r="AL237" i="19"/>
  <c r="AL238" i="19"/>
  <c r="AL239" i="19"/>
  <c r="AL240" i="19"/>
  <c r="AL241" i="19"/>
  <c r="AL242" i="19"/>
  <c r="AL243" i="19"/>
  <c r="AL244" i="19"/>
  <c r="AL245" i="19"/>
  <c r="AL246" i="19"/>
  <c r="AL247" i="19"/>
  <c r="AL248" i="19"/>
  <c r="AL249" i="19"/>
  <c r="AL250" i="19"/>
  <c r="AL251" i="19"/>
  <c r="AL252" i="19"/>
  <c r="AL253" i="19"/>
  <c r="AL254" i="19"/>
  <c r="AL255" i="19"/>
  <c r="AL256" i="19"/>
  <c r="AL257" i="19"/>
  <c r="AL258" i="19"/>
  <c r="AL259" i="19"/>
  <c r="AL260" i="19"/>
  <c r="AL261" i="19"/>
  <c r="AL262" i="19"/>
  <c r="AL263" i="19"/>
  <c r="AL264" i="19"/>
  <c r="AL265" i="19"/>
  <c r="AL266" i="19"/>
  <c r="AL267" i="19"/>
  <c r="AL268" i="19"/>
  <c r="AL269" i="19"/>
  <c r="AL270" i="19"/>
  <c r="AL271" i="19"/>
  <c r="AL272" i="19"/>
  <c r="AL273" i="19"/>
  <c r="AL274" i="19"/>
  <c r="AL275" i="19"/>
  <c r="AL276" i="19"/>
  <c r="AL277" i="19"/>
  <c r="AL278" i="19"/>
  <c r="AL279" i="19"/>
  <c r="AL280" i="19"/>
  <c r="AL281" i="19"/>
  <c r="AL282" i="19"/>
  <c r="AL283" i="19"/>
  <c r="AL284" i="19"/>
  <c r="AL285" i="19"/>
  <c r="AL286" i="19"/>
  <c r="AL287" i="19"/>
  <c r="AL288" i="19"/>
  <c r="AL289" i="19"/>
  <c r="AL290" i="19"/>
  <c r="AL291" i="19"/>
  <c r="AL292" i="19"/>
  <c r="AL293" i="19"/>
  <c r="AL294" i="19"/>
  <c r="AL295" i="19"/>
  <c r="AL296" i="19"/>
  <c r="AL297" i="19"/>
  <c r="AL298" i="19"/>
  <c r="AL299" i="19"/>
  <c r="AL300" i="19"/>
  <c r="AL301" i="19"/>
  <c r="AL302" i="19"/>
  <c r="AL303" i="19"/>
  <c r="AL304" i="19"/>
  <c r="AL305" i="19"/>
  <c r="AL306" i="19"/>
  <c r="AL307" i="19"/>
  <c r="AL308" i="19"/>
  <c r="AL309" i="19"/>
  <c r="AL310" i="19"/>
  <c r="AL311" i="19"/>
  <c r="AL312" i="19"/>
  <c r="AL313" i="19"/>
  <c r="AL314" i="19"/>
  <c r="AL315" i="19"/>
  <c r="AL316" i="19"/>
  <c r="AL317" i="19"/>
  <c r="AL318" i="19"/>
  <c r="AL319" i="19"/>
  <c r="AL320" i="19"/>
  <c r="AL321" i="19"/>
  <c r="AL322" i="19"/>
  <c r="AL323" i="19"/>
  <c r="AL324" i="19"/>
  <c r="AL325" i="19"/>
  <c r="AL326" i="19"/>
  <c r="AL327" i="19"/>
  <c r="AL328" i="19"/>
  <c r="AL329" i="19"/>
  <c r="AL330" i="19"/>
  <c r="AL331" i="19"/>
  <c r="AL332" i="19"/>
  <c r="AL333" i="19"/>
  <c r="AL334" i="19"/>
  <c r="AL335" i="19"/>
  <c r="AL336" i="19"/>
  <c r="AL337" i="19"/>
  <c r="AL338" i="19"/>
  <c r="AL339" i="19"/>
  <c r="AL340" i="19"/>
  <c r="AL341" i="19"/>
  <c r="AL342" i="19"/>
  <c r="AL343" i="19"/>
  <c r="AL344" i="19"/>
  <c r="AL345" i="19"/>
  <c r="AL346" i="19"/>
  <c r="AL347" i="19"/>
  <c r="AL348" i="19"/>
  <c r="AL349" i="19"/>
  <c r="AL350" i="19"/>
  <c r="AL351" i="19"/>
  <c r="AL352" i="19"/>
  <c r="AL353" i="19"/>
  <c r="AL354" i="19"/>
  <c r="AL355" i="19"/>
  <c r="AL356" i="19"/>
  <c r="AL357" i="19"/>
  <c r="AL358" i="19"/>
  <c r="AL359" i="19"/>
  <c r="AL360" i="19"/>
  <c r="AL361" i="19"/>
  <c r="AL362" i="19"/>
  <c r="AL363" i="19"/>
  <c r="AL364" i="19"/>
  <c r="AL365" i="19"/>
  <c r="AL366" i="19"/>
  <c r="AL367" i="19"/>
  <c r="AL368" i="19"/>
  <c r="AL369" i="19"/>
  <c r="AL370" i="19"/>
  <c r="B32" i="64"/>
  <c r="D32" i="64"/>
  <c r="E32" i="64" s="1"/>
  <c r="F32" i="64"/>
  <c r="G32" i="64"/>
  <c r="H32" i="64"/>
  <c r="B14" i="22"/>
  <c r="B12" i="22"/>
  <c r="B10" i="22"/>
  <c r="B8" i="22"/>
  <c r="B6" i="22"/>
  <c r="B4" i="22"/>
  <c r="N4" i="73"/>
  <c r="N5" i="73"/>
  <c r="N6" i="73"/>
  <c r="N7" i="73"/>
  <c r="N8" i="73"/>
  <c r="N9" i="73"/>
  <c r="N10" i="73"/>
  <c r="N11" i="73"/>
  <c r="N12" i="73"/>
  <c r="N13" i="73"/>
  <c r="N14" i="73"/>
  <c r="N15" i="73"/>
  <c r="N16" i="73"/>
  <c r="N17" i="73"/>
  <c r="N18" i="73"/>
  <c r="N19" i="73"/>
  <c r="N20" i="73"/>
  <c r="N21" i="73"/>
  <c r="N22" i="73"/>
  <c r="N23" i="73"/>
  <c r="N24" i="73"/>
  <c r="N25" i="73"/>
  <c r="N3" i="73"/>
  <c r="N2" i="73"/>
  <c r="E3" i="19"/>
  <c r="E4" i="19" s="1"/>
  <c r="H3" i="19"/>
  <c r="H4" i="19" s="1"/>
  <c r="K3" i="19"/>
  <c r="N3" i="19"/>
  <c r="Q3" i="19"/>
  <c r="T3" i="19"/>
  <c r="W3" i="19"/>
  <c r="Z3" i="19"/>
  <c r="AC3" i="19"/>
  <c r="AF3" i="19"/>
  <c r="AI3" i="19"/>
  <c r="B3" i="19"/>
  <c r="B4" i="19" s="1"/>
  <c r="K9" i="1"/>
  <c r="G9" i="1"/>
  <c r="E15" i="1"/>
  <c r="AL5" i="19"/>
  <c r="E19" i="1"/>
  <c r="E20" i="1"/>
  <c r="E21" i="1"/>
  <c r="E22" i="1"/>
  <c r="E23" i="1"/>
  <c r="E24" i="1"/>
  <c r="E25" i="1"/>
  <c r="E26" i="1"/>
  <c r="D27" i="1"/>
  <c r="E16" i="1"/>
  <c r="E17" i="1"/>
  <c r="E18" i="1"/>
  <c r="C27" i="1"/>
  <c r="H32" i="72"/>
  <c r="G32" i="72"/>
  <c r="F32" i="72"/>
  <c r="D32" i="72"/>
  <c r="E32" i="72" s="1"/>
  <c r="B32" i="72"/>
  <c r="H32" i="71"/>
  <c r="G32" i="71"/>
  <c r="F32" i="71"/>
  <c r="D32" i="71"/>
  <c r="E32" i="71" s="1"/>
  <c r="B32" i="71"/>
  <c r="H32" i="70"/>
  <c r="G32" i="70"/>
  <c r="F32" i="70"/>
  <c r="D32" i="70"/>
  <c r="E32" i="70" s="1"/>
  <c r="B32" i="70"/>
  <c r="H32" i="69"/>
  <c r="G32" i="69"/>
  <c r="F32" i="69"/>
  <c r="D32" i="69"/>
  <c r="E32" i="69" s="1"/>
  <c r="B32" i="69"/>
  <c r="H32" i="68"/>
  <c r="G32" i="68"/>
  <c r="F32" i="68"/>
  <c r="D32" i="68"/>
  <c r="E32" i="68" s="1"/>
  <c r="B32" i="68"/>
  <c r="H32" i="67"/>
  <c r="G32" i="67"/>
  <c r="F32" i="67"/>
  <c r="D32" i="67"/>
  <c r="E32" i="67" s="1"/>
  <c r="B32" i="67"/>
  <c r="H32" i="66"/>
  <c r="G32" i="66"/>
  <c r="F32" i="66"/>
  <c r="D32" i="66"/>
  <c r="E32" i="66" s="1"/>
  <c r="B32" i="66"/>
  <c r="H32" i="65"/>
  <c r="G32" i="65"/>
  <c r="F32" i="65"/>
  <c r="D32" i="65"/>
  <c r="E32" i="65" s="1"/>
  <c r="B32" i="65"/>
  <c r="H32" i="63"/>
  <c r="G32" i="63"/>
  <c r="F32" i="63"/>
  <c r="D32" i="63"/>
  <c r="E32" i="63" s="1"/>
  <c r="B32" i="63"/>
  <c r="H32" i="62"/>
  <c r="G32" i="62"/>
  <c r="F32" i="62"/>
  <c r="D32" i="62"/>
  <c r="E32" i="62" s="1"/>
  <c r="B32" i="62"/>
  <c r="F27" i="1"/>
  <c r="G27" i="1"/>
  <c r="H27" i="1"/>
  <c r="I27" i="1"/>
  <c r="J27" i="1"/>
  <c r="K27" i="1"/>
  <c r="L27" i="1"/>
  <c r="M27" i="1"/>
  <c r="B27" i="1"/>
  <c r="B32" i="39"/>
  <c r="AL2" i="19"/>
  <c r="AT4" i="19"/>
  <c r="AU4" i="19"/>
  <c r="AV4" i="19"/>
  <c r="AR4" i="19"/>
  <c r="AS4" i="19"/>
  <c r="AN4" i="19"/>
  <c r="AO4" i="19"/>
  <c r="H32" i="39"/>
  <c r="G32" i="39"/>
  <c r="F32" i="39"/>
  <c r="D32" i="39"/>
  <c r="U2" i="9"/>
  <c r="A1" i="9" s="1"/>
  <c r="P37" i="7"/>
  <c r="O37" i="7"/>
  <c r="N37" i="7"/>
  <c r="M37" i="7"/>
  <c r="L37" i="7"/>
  <c r="K37" i="7"/>
  <c r="J37" i="7"/>
  <c r="I37" i="7"/>
  <c r="H37" i="7"/>
  <c r="G37" i="7"/>
  <c r="F37" i="7"/>
  <c r="E37" i="7"/>
  <c r="D37" i="7"/>
  <c r="C37" i="7"/>
  <c r="B37" i="7"/>
  <c r="R35" i="7"/>
  <c r="P35" i="7"/>
  <c r="O35" i="7"/>
  <c r="N35" i="7"/>
  <c r="M35" i="7"/>
  <c r="L35" i="7"/>
  <c r="K35" i="7"/>
  <c r="J35" i="7"/>
  <c r="I35" i="7"/>
  <c r="H35" i="7"/>
  <c r="G35" i="7"/>
  <c r="F35" i="7"/>
  <c r="E35" i="7"/>
  <c r="D35" i="7"/>
  <c r="C35" i="7"/>
  <c r="B35" i="7"/>
  <c r="AQ4" i="19"/>
  <c r="AP4" i="19"/>
  <c r="F19" i="22" l="1"/>
  <c r="F18" i="22"/>
  <c r="F20" i="22"/>
  <c r="I7" i="1"/>
  <c r="J13" i="1"/>
  <c r="J4" i="1"/>
  <c r="G8" i="1"/>
  <c r="I8" i="1"/>
  <c r="K8" i="1"/>
  <c r="H12" i="1"/>
  <c r="H11" i="1"/>
  <c r="J12" i="1"/>
  <c r="G12" i="1"/>
  <c r="J11" i="1"/>
  <c r="G11" i="1"/>
  <c r="J10" i="1"/>
  <c r="H10" i="1"/>
  <c r="J9" i="1"/>
  <c r="J8" i="1"/>
  <c r="I5" i="1"/>
  <c r="K10" i="1"/>
  <c r="I6" i="1"/>
  <c r="J5" i="1"/>
  <c r="J6" i="1"/>
  <c r="G2" i="1"/>
  <c r="H2" i="1"/>
  <c r="J2" i="1"/>
  <c r="J3" i="1"/>
  <c r="K2" i="1"/>
  <c r="K4" i="1"/>
  <c r="K3" i="1"/>
  <c r="H6" i="1"/>
  <c r="H5" i="1"/>
  <c r="H4" i="1"/>
  <c r="G7" i="1"/>
  <c r="K7" i="1"/>
  <c r="H7" i="1"/>
  <c r="I13" i="1"/>
  <c r="G6" i="1"/>
  <c r="I12" i="1"/>
  <c r="G5" i="1"/>
  <c r="I11" i="1"/>
  <c r="G4" i="1"/>
  <c r="I10" i="1"/>
  <c r="H13" i="1"/>
  <c r="I9" i="1"/>
  <c r="G13" i="1"/>
  <c r="I3" i="1"/>
  <c r="H3" i="1"/>
  <c r="E27" i="1"/>
  <c r="E32" i="39"/>
  <c r="AL4" i="19"/>
  <c r="AL3" i="19"/>
  <c r="F6" i="22"/>
</calcChain>
</file>

<file path=xl/sharedStrings.xml><?xml version="1.0" encoding="utf-8"?>
<sst xmlns="http://schemas.openxmlformats.org/spreadsheetml/2006/main" count="3678" uniqueCount="643">
  <si>
    <t>ACFT</t>
  </si>
  <si>
    <t>LAST FLY DAY</t>
  </si>
  <si>
    <t>STATUS</t>
  </si>
  <si>
    <t>Previous A/F Time</t>
  </si>
  <si>
    <t>Sortie   Time</t>
  </si>
  <si>
    <t>Current A/F Time</t>
  </si>
  <si>
    <t>100 HR JOAP REM</t>
  </si>
  <si>
    <t>200 HR    HPO REM</t>
  </si>
  <si>
    <t>400 HR  PHASE REM</t>
  </si>
  <si>
    <t xml:space="preserve">ETTO 4500 </t>
  </si>
  <si>
    <t>PTTO 3500</t>
  </si>
  <si>
    <t>72 MONTH PTTO DATE</t>
  </si>
  <si>
    <t xml:space="preserve">  Prop Serial #    </t>
  </si>
  <si>
    <t>Engine   Serial #</t>
  </si>
  <si>
    <t>HV1671</t>
  </si>
  <si>
    <t>RA1112</t>
  </si>
  <si>
    <t>HV1672</t>
  </si>
  <si>
    <t>RA1115</t>
  </si>
  <si>
    <t>HV1681</t>
  </si>
  <si>
    <t>RA1120</t>
  </si>
  <si>
    <t>HV1719</t>
  </si>
  <si>
    <t>RA1123</t>
  </si>
  <si>
    <t>HV1735</t>
  </si>
  <si>
    <t>RA1124</t>
  </si>
  <si>
    <t>2025</t>
  </si>
  <si>
    <t xml:space="preserve">Total Hours </t>
  </si>
  <si>
    <t>Total Sorties</t>
  </si>
  <si>
    <t xml:space="preserve">FMC AVG </t>
  </si>
  <si>
    <t>CODE 1</t>
  </si>
  <si>
    <t>CODE 2</t>
  </si>
  <si>
    <t>CODE 3</t>
  </si>
  <si>
    <t>AIR ABORT</t>
  </si>
  <si>
    <t xml:space="preserve">GRD ABORT </t>
  </si>
  <si>
    <t>IFE</t>
  </si>
  <si>
    <t>OPS CX</t>
  </si>
  <si>
    <t>WX CX</t>
  </si>
  <si>
    <t>MX CX</t>
  </si>
  <si>
    <t xml:space="preserve">Jan </t>
  </si>
  <si>
    <t xml:space="preserve">Feb </t>
  </si>
  <si>
    <t>Mar</t>
  </si>
  <si>
    <t>Apr</t>
  </si>
  <si>
    <t>May</t>
  </si>
  <si>
    <t>Jun</t>
  </si>
  <si>
    <t>Jul</t>
  </si>
  <si>
    <t>Aug</t>
  </si>
  <si>
    <t>Sept</t>
  </si>
  <si>
    <t>Oct</t>
  </si>
  <si>
    <t>Nov</t>
  </si>
  <si>
    <t>Dec</t>
  </si>
  <si>
    <t>TOTAL</t>
  </si>
  <si>
    <r>
      <t>601/</t>
    </r>
    <r>
      <rPr>
        <sz val="12"/>
        <color rgb="FF000000"/>
        <rFont val="Times New Roman"/>
        <family val="1"/>
      </rPr>
      <t>pm169</t>
    </r>
  </si>
  <si>
    <r>
      <t>602/</t>
    </r>
    <r>
      <rPr>
        <sz val="12"/>
        <rFont val="Times New Roman"/>
        <family val="1"/>
      </rPr>
      <t>pm170</t>
    </r>
  </si>
  <si>
    <r>
      <t>603/</t>
    </r>
    <r>
      <rPr>
        <sz val="12"/>
        <color rgb="FF000000"/>
        <rFont val="Times New Roman"/>
        <family val="1"/>
      </rPr>
      <t>pm171</t>
    </r>
  </si>
  <si>
    <r>
      <t>604/</t>
    </r>
    <r>
      <rPr>
        <sz val="12"/>
        <rFont val="Times New Roman"/>
        <family val="1"/>
      </rPr>
      <t>pm173</t>
    </r>
  </si>
  <si>
    <r>
      <t>605/</t>
    </r>
    <r>
      <rPr>
        <sz val="12"/>
        <color rgb="FF000000"/>
        <rFont val="Times New Roman"/>
        <family val="1"/>
      </rPr>
      <t>pm174</t>
    </r>
  </si>
  <si>
    <t>FMC</t>
  </si>
  <si>
    <t>PMCM</t>
  </si>
  <si>
    <t>PMCS</t>
  </si>
  <si>
    <t>PMCB</t>
  </si>
  <si>
    <t>NMCM</t>
  </si>
  <si>
    <t>NMCS</t>
  </si>
  <si>
    <t>NMCB</t>
  </si>
  <si>
    <t>Comments/Notes</t>
  </si>
  <si>
    <t>Fleet Mission Capable (MC) Rate</t>
  </si>
  <si>
    <t>Non Mission Capable for Supply (NMCS) Rate</t>
  </si>
  <si>
    <t>Total Possessed/FLYABLE Aircraft Hours (5 ACFT)</t>
  </si>
  <si>
    <t xml:space="preserve">FLEET TIME=Phase Total Hours Remaining/Possesed ACFT </t>
  </si>
  <si>
    <t>200=/-10 goal</t>
  </si>
  <si>
    <t xml:space="preserve">Inspection Type </t>
  </si>
  <si>
    <t xml:space="preserve">Inspection Time Frames </t>
  </si>
  <si>
    <t xml:space="preserve">Insp Time Type </t>
  </si>
  <si>
    <t xml:space="preserve">Shop </t>
  </si>
  <si>
    <t xml:space="preserve">    KA  143</t>
  </si>
  <si>
    <t xml:space="preserve">    KB  159</t>
  </si>
  <si>
    <t xml:space="preserve">    KC  160</t>
  </si>
  <si>
    <t xml:space="preserve">   KD  161</t>
  </si>
  <si>
    <t>KE 164</t>
  </si>
  <si>
    <t>KF 165</t>
  </si>
  <si>
    <t>KG 166</t>
  </si>
  <si>
    <t>KH 167</t>
  </si>
  <si>
    <t>ACFT TAIL NUMBER &gt;</t>
  </si>
  <si>
    <r>
      <t>601/</t>
    </r>
    <r>
      <rPr>
        <sz val="18"/>
        <color rgb="FF000000"/>
        <rFont val="Times New Roman"/>
        <family val="1"/>
      </rPr>
      <t>pm169</t>
    </r>
  </si>
  <si>
    <r>
      <t>602/</t>
    </r>
    <r>
      <rPr>
        <sz val="18"/>
        <rFont val="Times New Roman"/>
        <family val="1"/>
      </rPr>
      <t>pm170</t>
    </r>
  </si>
  <si>
    <r>
      <t>603/</t>
    </r>
    <r>
      <rPr>
        <sz val="18"/>
        <color rgb="FF000000"/>
        <rFont val="Times New Roman"/>
        <family val="1"/>
      </rPr>
      <t>pm171</t>
    </r>
  </si>
  <si>
    <r>
      <t>604/</t>
    </r>
    <r>
      <rPr>
        <sz val="18"/>
        <rFont val="Times New Roman"/>
        <family val="1"/>
      </rPr>
      <t>pm173</t>
    </r>
  </si>
  <si>
    <r>
      <t>605/</t>
    </r>
    <r>
      <rPr>
        <sz val="18"/>
        <color rgb="FF000000"/>
        <rFont val="Times New Roman"/>
        <family val="1"/>
      </rPr>
      <t>pm174</t>
    </r>
  </si>
  <si>
    <t>Total Hours Flown</t>
  </si>
  <si>
    <t>Possesd hours (5 acft)</t>
  </si>
  <si>
    <t>FLEET TIME AVERAGE</t>
  </si>
  <si>
    <t>MECHANIC</t>
  </si>
  <si>
    <t>DESAL/7 DAY Engine Run</t>
  </si>
  <si>
    <t>D</t>
  </si>
  <si>
    <t>M</t>
  </si>
  <si>
    <t>P3 /OBOGS FILTER/MOISTURE PURGE</t>
  </si>
  <si>
    <t xml:space="preserve">A/C Wash/Lube/Vac </t>
  </si>
  <si>
    <t>25 HOUR INSPECTION</t>
  </si>
  <si>
    <t>H</t>
  </si>
  <si>
    <t>100 hour insp. torque ck engine truss/wing bolts</t>
  </si>
  <si>
    <t xml:space="preserve">Engine Oil Sample (JOAP) </t>
  </si>
  <si>
    <t>Prop/Counterweight INSP/Corrosion (USG accp DATE)</t>
  </si>
  <si>
    <t>300 hours or</t>
  </si>
  <si>
    <t>12 months</t>
  </si>
  <si>
    <t>AVIONICS</t>
  </si>
  <si>
    <t>CVDR DATA D/L</t>
  </si>
  <si>
    <t>A</t>
  </si>
  <si>
    <t xml:space="preserve">NAV DATA Update </t>
  </si>
  <si>
    <t>IAC fault Log CLEAR</t>
  </si>
  <si>
    <t>ELT SYS/Batt Ck/INSP</t>
  </si>
  <si>
    <t>B/UP FLT INST COMPASS SWING</t>
  </si>
  <si>
    <t>12/30/2025</t>
  </si>
  <si>
    <t>CVDR RIPS battery check</t>
  </si>
  <si>
    <t>10/17/2024</t>
  </si>
  <si>
    <t xml:space="preserve">AUX BATTERY Power Load Test </t>
  </si>
  <si>
    <t>MAIN Batt Cap CK/EXP DATE CHK</t>
  </si>
  <si>
    <t>12(then every 4)</t>
  </si>
  <si>
    <t>ELT REGISTER &amp; FDR/CVDR CLEAN/OPS UN-WATER BEACON</t>
  </si>
  <si>
    <t>10/17/2025</t>
  </si>
  <si>
    <t>X-POND INSP/OPS CHK</t>
  </si>
  <si>
    <t xml:space="preserve">Pitot Static lk/ops chk </t>
  </si>
  <si>
    <t>Air Data Computer</t>
  </si>
  <si>
    <t>B/UP F/I OPS CHK</t>
  </si>
  <si>
    <t>MAIN Battery R2</t>
  </si>
  <si>
    <t>ELT battery REPLACE (SEE -6)</t>
  </si>
  <si>
    <t>12/01/2028</t>
  </si>
  <si>
    <t>FDR BATT REPLACE</t>
  </si>
  <si>
    <t>EGRESS</t>
  </si>
  <si>
    <t>12 Mo SSK Repack/Flashlight Batt/LIFE RAFT/ SLB 2000 BEACON</t>
  </si>
  <si>
    <t>E</t>
  </si>
  <si>
    <t>First aid kit + Lowering Line R2</t>
  </si>
  <si>
    <t>24 MONTH SEAT INSPECTION</t>
  </si>
  <si>
    <t>24 Month Chute Repack</t>
  </si>
  <si>
    <t>24 Month PIRD Strap Change</t>
  </si>
  <si>
    <t>36 month cad pad</t>
  </si>
  <si>
    <t>42 distress/signal/mini flares</t>
  </si>
  <si>
    <t>SEAWARS BATTERY</t>
  </si>
  <si>
    <t>WATER BAGS</t>
  </si>
  <si>
    <t>Locator beacon batteries</t>
  </si>
  <si>
    <t>72 Month Seat Insp</t>
  </si>
  <si>
    <t>96 Month Seat Insp</t>
  </si>
  <si>
    <t>120 Month Seat insp</t>
  </si>
  <si>
    <t>Paint scoring procedure Refer:CC manual 20-20-00</t>
  </si>
  <si>
    <t>Weight and Balance/INVENTORY AIRCRAFT</t>
  </si>
  <si>
    <t xml:space="preserve">HPO </t>
  </si>
  <si>
    <t>Oil Filter Contamination</t>
  </si>
  <si>
    <t xml:space="preserve">Phase 1 </t>
  </si>
  <si>
    <t>Phase 2</t>
  </si>
  <si>
    <t>Light Bracket Lubrication</t>
  </si>
  <si>
    <t xml:space="preserve">Fuel Nozzle Assembly </t>
  </si>
  <si>
    <t>Fuel Manifold Adapter</t>
  </si>
  <si>
    <t>Fuel Manifold Inlet</t>
  </si>
  <si>
    <t>Borescope Inspection</t>
  </si>
  <si>
    <t xml:space="preserve">Hydraulic Return Filter </t>
  </si>
  <si>
    <t>Inspect FWD &amp; AFT Control Stick (Check P/N)</t>
  </si>
  <si>
    <t>N/A</t>
  </si>
  <si>
    <t>Canopy Retainer Screws</t>
  </si>
  <si>
    <t>Canopy Latch Guide Pin Screws</t>
  </si>
  <si>
    <t xml:space="preserve">Door Tie Push Rod </t>
  </si>
  <si>
    <t>Fuel Pump Outlet Filter</t>
  </si>
  <si>
    <t xml:space="preserve">Engine Oil Filter </t>
  </si>
  <si>
    <t>Spring Strut Piston Bolt</t>
  </si>
  <si>
    <t>Inspect Rudder Control Bellcrank Bushing</t>
  </si>
  <si>
    <t xml:space="preserve">Fuel Pump inlet Filter Removed and Cleaned </t>
  </si>
  <si>
    <t>Starter/Generator</t>
  </si>
  <si>
    <t>Canopy Strut Lower Fitting</t>
  </si>
  <si>
    <t>(concurrent w PHASE 2)</t>
  </si>
  <si>
    <t>Inspect Canopy Latch Guide Pin Bushing</t>
  </si>
  <si>
    <t>1800/600</t>
  </si>
  <si>
    <t>1800/601</t>
  </si>
  <si>
    <t>1800/602</t>
  </si>
  <si>
    <t>1800/603</t>
  </si>
  <si>
    <t>1800/604</t>
  </si>
  <si>
    <t>Heat Exchange Blower</t>
  </si>
  <si>
    <t>Inspect Lt &amp; Rt Wing Rib mid 7 Flange</t>
  </si>
  <si>
    <t>2100/600</t>
  </si>
  <si>
    <t>2100/601</t>
  </si>
  <si>
    <t>2100/602</t>
  </si>
  <si>
    <t>2100/603</t>
  </si>
  <si>
    <t>2100/604</t>
  </si>
  <si>
    <t xml:space="preserve">Engine Hot Section Inspection </t>
  </si>
  <si>
    <t>Hor. Stab. Fwd. Attach Bushings CPC</t>
  </si>
  <si>
    <t>Nose Wheel Steering Actuator</t>
  </si>
  <si>
    <t xml:space="preserve">Nose Landing Gear Strut Fluid Flushing and Replacement </t>
  </si>
  <si>
    <t xml:space="preserve">Main Landing Gear Strut Fluid Flushing and Replacement </t>
  </si>
  <si>
    <t xml:space="preserve">Vert. Stab. AFT Spar Cap for Cracks </t>
  </si>
  <si>
    <t>2400/1200</t>
  </si>
  <si>
    <t>2400/1201</t>
  </si>
  <si>
    <t>2400/1202</t>
  </si>
  <si>
    <t>2400/1203</t>
  </si>
  <si>
    <t>2400/1204</t>
  </si>
  <si>
    <t>TSN/TSO High Pressure Fuel Pump</t>
  </si>
  <si>
    <t>Air Conditioning Compressor Belt</t>
  </si>
  <si>
    <t xml:space="preserve">High Pressure Fuel Pump </t>
  </si>
  <si>
    <t>Rudder Pedal shaft Insp (Check P/N)</t>
  </si>
  <si>
    <t>Propeller Remove and Replace (which ever comes first)</t>
  </si>
  <si>
    <t>5 Year Magnetic Varience Update</t>
  </si>
  <si>
    <t>Engine Oil Cooler</t>
  </si>
  <si>
    <t xml:space="preserve">Engine Removal and Install </t>
  </si>
  <si>
    <t xml:space="preserve">Engine Mount Isolator Assembly </t>
  </si>
  <si>
    <t>Engine Truss Bolt &amp; Barrel Nuts</t>
  </si>
  <si>
    <t>Engine Truss Upper Bolt and Nut</t>
  </si>
  <si>
    <t xml:space="preserve">Engine Truss Bolt, Nut, and Washer </t>
  </si>
  <si>
    <t xml:space="preserve">Oxygen Regulator / Forward </t>
  </si>
  <si>
    <t xml:space="preserve">Oxygen Regulator / AFT </t>
  </si>
  <si>
    <t xml:space="preserve">OBOGS Concentrator </t>
  </si>
  <si>
    <t xml:space="preserve">Lower wing skin to spar </t>
  </si>
  <si>
    <t>NDI</t>
  </si>
  <si>
    <t>4500/2400</t>
  </si>
  <si>
    <t xml:space="preserve">Trunion Bearing Assembly Inner Bearing </t>
  </si>
  <si>
    <t xml:space="preserve">Pully bracket Flage at Left Upper Longeron </t>
  </si>
  <si>
    <t>4800/600</t>
  </si>
  <si>
    <t>4800/601</t>
  </si>
  <si>
    <t>4800/602</t>
  </si>
  <si>
    <t>4800/603</t>
  </si>
  <si>
    <t>4800/604</t>
  </si>
  <si>
    <t>Wing Attachment Bolts and Nuts</t>
  </si>
  <si>
    <t>Vert. Stabilizer Attachment Bolts</t>
  </si>
  <si>
    <t xml:space="preserve">Horizonal Stab. Attachment Bolts and Nuts </t>
  </si>
  <si>
    <t>Brake Master Cylinder</t>
  </si>
  <si>
    <t xml:space="preserve">Door Spring Housing Left and Right </t>
  </si>
  <si>
    <t>Flow Divider and Dump</t>
  </si>
  <si>
    <t xml:space="preserve">Permanent Magnet Alternator </t>
  </si>
  <si>
    <t xml:space="preserve">Fuel Metering Unit </t>
  </si>
  <si>
    <t xml:space="preserve">Compressor Bleed Valve Assembly </t>
  </si>
  <si>
    <t>Prop Interface Unit</t>
  </si>
  <si>
    <t>Replace N/MLGstruts</t>
  </si>
  <si>
    <t>Inspect Gussets (Stringers 1-4) NDI</t>
  </si>
  <si>
    <t>6000/600</t>
  </si>
  <si>
    <t>6000/601</t>
  </si>
  <si>
    <t>6000/602</t>
  </si>
  <si>
    <t>6000/603</t>
  </si>
  <si>
    <t>6000/604</t>
  </si>
  <si>
    <t>Insp Rudder Bearing Bolt (Check P/N)</t>
  </si>
  <si>
    <t>Frame 1B @ Lt &amp; Rt Upper Longeron NDI</t>
  </si>
  <si>
    <t>7200/600</t>
  </si>
  <si>
    <t>7200/601</t>
  </si>
  <si>
    <t>7200/602</t>
  </si>
  <si>
    <t>7200/603</t>
  </si>
  <si>
    <t>7200/604</t>
  </si>
  <si>
    <t>Main Spar Lower Wing Skin NDI</t>
  </si>
  <si>
    <t>5400/3900</t>
  </si>
  <si>
    <t>5400/3901</t>
  </si>
  <si>
    <t>5400/3902</t>
  </si>
  <si>
    <t>5400/3903</t>
  </si>
  <si>
    <t>5400/3904</t>
  </si>
  <si>
    <t>Lt &amp; Rt Frame 5 Flange @ Upper Longeron</t>
  </si>
  <si>
    <t>7800/600</t>
  </si>
  <si>
    <t>Upper Lt &amp; Rt Corners of Elevator Box NDI</t>
  </si>
  <si>
    <t>Wing Spar Lower Cap between Stations 49L thru 49R</t>
  </si>
  <si>
    <t>5700/4200</t>
  </si>
  <si>
    <t>5700/4201</t>
  </si>
  <si>
    <t>5700/4202</t>
  </si>
  <si>
    <t>5700/4203</t>
  </si>
  <si>
    <t>5700/4204</t>
  </si>
  <si>
    <t>Wing Aft Spar Lower Cap for Cracks NDI</t>
  </si>
  <si>
    <t>6300/900</t>
  </si>
  <si>
    <t>6300/901</t>
  </si>
  <si>
    <t>6300/902</t>
  </si>
  <si>
    <t>6300/903</t>
  </si>
  <si>
    <t>6300/904</t>
  </si>
  <si>
    <t>Vert Stab Rear Spar Attachment Fitting Hole</t>
  </si>
  <si>
    <t>Vert Stab Rear Spar Unexposed Surface betw. Stations 10 &amp; 33 NDI</t>
  </si>
  <si>
    <t>9600/6900</t>
  </si>
  <si>
    <t>Vert Stab. Rear Spar Web Flange Aft Surface Bet Station 10 &amp; 33 NDI</t>
  </si>
  <si>
    <t>Lt &amp; Rt Longeron Aft Pressure Bulkhead NDI</t>
  </si>
  <si>
    <t>10200/600</t>
  </si>
  <si>
    <t>10200/601</t>
  </si>
  <si>
    <t>10200/602</t>
  </si>
  <si>
    <t>10200/603</t>
  </si>
  <si>
    <t>10200/604</t>
  </si>
  <si>
    <t>Wing Stringers Drain Holes For Cracks NDI</t>
  </si>
  <si>
    <t>6000/1200</t>
  </si>
  <si>
    <t>6000/1201</t>
  </si>
  <si>
    <t>6000/1202</t>
  </si>
  <si>
    <t>6000/1203</t>
  </si>
  <si>
    <t>6000/1204</t>
  </si>
  <si>
    <t>Wing Diagonal Spar Lower Flange NDI</t>
  </si>
  <si>
    <t>8100/600</t>
  </si>
  <si>
    <t>8100/601</t>
  </si>
  <si>
    <t>8100/602</t>
  </si>
  <si>
    <t>8100/603</t>
  </si>
  <si>
    <t>8100/604</t>
  </si>
  <si>
    <t>Horizonial Stab. Aft Spar Upper Cap Station 14R-14L NDI</t>
  </si>
  <si>
    <t>7200/2700</t>
  </si>
  <si>
    <t>7200/2701</t>
  </si>
  <si>
    <t>7200/2702</t>
  </si>
  <si>
    <t>7200/2703</t>
  </si>
  <si>
    <t>7200/2704</t>
  </si>
  <si>
    <t>Rt. Avionics Access Door (812) cutout</t>
  </si>
  <si>
    <t>8400/900</t>
  </si>
  <si>
    <t>8400/901</t>
  </si>
  <si>
    <t>8400/902</t>
  </si>
  <si>
    <t>8400/903</t>
  </si>
  <si>
    <t>8400/904</t>
  </si>
  <si>
    <t>Rudder Tie Rod Insp (Check P/N)</t>
  </si>
  <si>
    <t>Elevator frame 4 Bellcrank Insp (CK P/N)</t>
  </si>
  <si>
    <t>10800/2400</t>
  </si>
  <si>
    <t>10800/2401</t>
  </si>
  <si>
    <t>10800/2402</t>
  </si>
  <si>
    <t>10800/2403</t>
  </si>
  <si>
    <t>10800/2404</t>
  </si>
  <si>
    <t xml:space="preserve">Lt &amp; Rt Upper Stringer Splice Between 5 &amp; 6 Cracks </t>
  </si>
  <si>
    <t>12600/600</t>
  </si>
  <si>
    <t>Canopy Hinge Lobes, Upper and Lower 18", NDI</t>
  </si>
  <si>
    <t>Fuselage Skin Stab Ajacent to Stab at Frame 9, Lt &amp; Rt NDI</t>
  </si>
  <si>
    <t>VertStabAft Spar Web Flange between VertStab Station 27.386- 33.386</t>
  </si>
  <si>
    <t>13200/6000</t>
  </si>
  <si>
    <t>13200/6001</t>
  </si>
  <si>
    <t>13200/6002</t>
  </si>
  <si>
    <t>13200/6003</t>
  </si>
  <si>
    <t>13200/6004</t>
  </si>
  <si>
    <t>Aft Face or Aft Pressure bulkhead NDI</t>
  </si>
  <si>
    <t>13800/600</t>
  </si>
  <si>
    <t>13800/601</t>
  </si>
  <si>
    <t>13800/602</t>
  </si>
  <si>
    <t>13800/603</t>
  </si>
  <si>
    <t>13800/604</t>
  </si>
  <si>
    <t>Aft Pressure Bulkhead Forward Face, Lt and Rt. Vert. Stiffeners .</t>
  </si>
  <si>
    <t>15000/600</t>
  </si>
  <si>
    <t>Frame 3A and 3b Lt and Rt fittingd at pressure floor for cracks. NDI</t>
  </si>
  <si>
    <t>Frame 4B web @ Lt and Rt Lower Longeron cutout. NDI</t>
  </si>
  <si>
    <t>Aft Instrument Panel Attachment to Lt and Rt Upper Longerons</t>
  </si>
  <si>
    <t>Insp Canopy hook at fus station 141, clevis and fastener holes</t>
  </si>
  <si>
    <t>Vert Stab Front Spar Attachment  Fitting Holes NDI</t>
  </si>
  <si>
    <t xml:space="preserve">Replace Windshield </t>
  </si>
  <si>
    <t>M/E</t>
  </si>
  <si>
    <t>Forward Transparency</t>
  </si>
  <si>
    <t>Aft Canopy Transparency</t>
  </si>
  <si>
    <t>AIRCRAFT</t>
  </si>
  <si>
    <t>LANDING CODE</t>
  </si>
  <si>
    <t>CANCEL/ABORTS</t>
  </si>
  <si>
    <t>VIETNAM ARRIVAL HOURS</t>
  </si>
  <si>
    <t>LOCAL HOURS 2025</t>
  </si>
  <si>
    <t>Local Sorties Flown</t>
  </si>
  <si>
    <t>WX</t>
  </si>
  <si>
    <t>OPS</t>
  </si>
  <si>
    <t>MX</t>
  </si>
  <si>
    <t>GA</t>
  </si>
  <si>
    <t>AA</t>
  </si>
  <si>
    <t>TOTAL HOURS 2025</t>
  </si>
  <si>
    <t>Main Battery Tracker</t>
  </si>
  <si>
    <t xml:space="preserve">A/C </t>
  </si>
  <si>
    <t>PN</t>
  </si>
  <si>
    <t>SN</t>
  </si>
  <si>
    <t>12 (then every 4) MONTH CYCLE</t>
  </si>
  <si>
    <r>
      <rPr>
        <b/>
        <sz val="14"/>
        <color rgb="FF00B050"/>
        <rFont val="Calibri"/>
      </rPr>
      <t xml:space="preserve">Pass </t>
    </r>
    <r>
      <rPr>
        <b/>
        <sz val="14"/>
        <color rgb="FFFF0000"/>
        <rFont val="Calibri"/>
      </rPr>
      <t>Fail</t>
    </r>
  </si>
  <si>
    <t>CHARGED (date)</t>
  </si>
  <si>
    <t>NEXT CAP CHECK</t>
  </si>
  <si>
    <t>DATE REMOVED</t>
  </si>
  <si>
    <t>DATE INSTALLED</t>
  </si>
  <si>
    <t>NOTES/DEFECTS</t>
  </si>
  <si>
    <t>RG-380E/60KS</t>
  </si>
  <si>
    <t>Pass</t>
  </si>
  <si>
    <t>FAIL Feb 3</t>
  </si>
  <si>
    <t>Date</t>
  </si>
  <si>
    <t>Flt</t>
  </si>
  <si>
    <t xml:space="preserve"> Flight Description</t>
  </si>
  <si>
    <t>Sortie Time</t>
  </si>
  <si>
    <t>Air Frame Time</t>
  </si>
  <si>
    <t>Engine Time</t>
  </si>
  <si>
    <t>Engine Cycle</t>
  </si>
  <si>
    <t>Landing per Sortie</t>
  </si>
  <si>
    <t>DATE</t>
  </si>
  <si>
    <t>HOURS</t>
  </si>
  <si>
    <t>CYCLES</t>
  </si>
  <si>
    <t>LOGBOOK MX ENTRY VIETNAM</t>
  </si>
  <si>
    <t>CORRECTED BY SIGNATURE</t>
  </si>
  <si>
    <t>INSPECTOR'S SIGNATURE</t>
  </si>
  <si>
    <t>LICENSE NUMBER</t>
  </si>
  <si>
    <t>PFPT #1</t>
  </si>
  <si>
    <t>EXT Tanks/pylons removed</t>
  </si>
  <si>
    <t>H.Comer</t>
  </si>
  <si>
    <t>J.Romaker</t>
  </si>
  <si>
    <t>2g1</t>
  </si>
  <si>
    <t>PFPT #2</t>
  </si>
  <si>
    <t>OBOGS FILTER MOISTURE CHECK</t>
  </si>
  <si>
    <t>PFPT #3</t>
  </si>
  <si>
    <t>7 DAY ENGINE RUN</t>
  </si>
  <si>
    <t>PFPT #4 production config comm test</t>
  </si>
  <si>
    <t> </t>
  </si>
  <si>
    <t>PFPT #5 production config comm test</t>
  </si>
  <si>
    <t>Reposition to KBEC</t>
  </si>
  <si>
    <t>7 DAY ENGINE RUN/Clear H20 RINSE</t>
  </si>
  <si>
    <t>DCMA Acceptance</t>
  </si>
  <si>
    <t>365 day compass swing</t>
  </si>
  <si>
    <t>J. CROWE</t>
  </si>
  <si>
    <t>D. McPherson</t>
  </si>
  <si>
    <t>FCF</t>
  </si>
  <si>
    <t>FCF return to service</t>
  </si>
  <si>
    <t>Prop inspection c/w</t>
  </si>
  <si>
    <t>10-16</t>
  </si>
  <si>
    <t>Vietnam Delivery</t>
  </si>
  <si>
    <t>F/C emer o2 received from 605</t>
  </si>
  <si>
    <t>M. Dulinsky</t>
  </si>
  <si>
    <t>G. Estevez</t>
  </si>
  <si>
    <t>Prop Insp Req'd</t>
  </si>
  <si>
    <t>NAV DATA REQD</t>
  </si>
  <si>
    <t>Air Cond INOP-Hot Air</t>
  </si>
  <si>
    <t xml:space="preserve"> </t>
  </si>
  <si>
    <t>PFTP 1-Production license</t>
  </si>
  <si>
    <t>PFTP 2-Production license</t>
  </si>
  <si>
    <t>PFTP 3-Production license</t>
  </si>
  <si>
    <t>4g1</t>
  </si>
  <si>
    <t>ground run created in error, see 5g1</t>
  </si>
  <si>
    <t>DCMA acceptance flight</t>
  </si>
  <si>
    <t>5g1</t>
  </si>
  <si>
    <t>T6AMP HUD Repeater Ground Eval</t>
  </si>
  <si>
    <t>Aft Seat emer o2 bottle low</t>
  </si>
  <si>
    <t>Fwd Seat emer o2 bottle low</t>
  </si>
  <si>
    <t>ELT Sys ops chk c/w</t>
  </si>
  <si>
    <t>J. Crowe</t>
  </si>
  <si>
    <t>M. Valdorama</t>
  </si>
  <si>
    <t>1stripped screw spinner dome</t>
  </si>
  <si>
    <t>Battery cap chedk due</t>
  </si>
  <si>
    <t>Prop lube/Inspection due</t>
  </si>
  <si>
    <t>PFTP flight 1</t>
  </si>
  <si>
    <t>PFTP flight 2</t>
  </si>
  <si>
    <t>DCMA Acceptance flight</t>
  </si>
  <si>
    <t>TAD Refly</t>
  </si>
  <si>
    <t>7-14</t>
  </si>
  <si>
    <t>Aft o2 emerg bott low- installed from 605</t>
  </si>
  <si>
    <t>180 day Elt batt chk and inp c/w</t>
  </si>
  <si>
    <t>1g1</t>
  </si>
  <si>
    <t>PFTP Flt 1 Production License</t>
  </si>
  <si>
    <t>Comm Test Flt 1</t>
  </si>
  <si>
    <t>Squawk Clean-Up</t>
  </si>
  <si>
    <t>DCMA Acceptance Flight</t>
  </si>
  <si>
    <t>6-21</t>
  </si>
  <si>
    <t>180 ELT Batt /insp cw</t>
  </si>
  <si>
    <t>PFTP 1</t>
  </si>
  <si>
    <t>Squawk Clean-up and FCF</t>
  </si>
  <si>
    <t xml:space="preserve">Squawk Clean-up </t>
  </si>
  <si>
    <t>Return to Service FCF</t>
  </si>
  <si>
    <t>FCF 2</t>
  </si>
  <si>
    <t>7-22</t>
  </si>
  <si>
    <t>high wind inspection c/w no defects</t>
  </si>
  <si>
    <t>fwd/aft emer o2 bott canned to 601</t>
  </si>
  <si>
    <t>Nose Wheel BREAKDOWN by (SN#)</t>
  </si>
  <si>
    <t>LMLG Wheel BREAKDOWN by (SN#)</t>
  </si>
  <si>
    <t>RMLG Wheel BREAKDOWN by (SN#)</t>
  </si>
  <si>
    <t>R Brake BREAKDOWN by (SN#)</t>
  </si>
  <si>
    <t>L Brake BREAKDOWN by (SN#)</t>
  </si>
  <si>
    <t>SPARE</t>
  </si>
  <si>
    <t>DATE EXT TANKS REMOVED</t>
  </si>
  <si>
    <t>DATE PYLONS REMOVED</t>
  </si>
  <si>
    <t>FUEL TANK S/N    left/right</t>
  </si>
  <si>
    <t>PYLON  S/N           left/Position 2</t>
  </si>
  <si>
    <t>Pylon S/N Right Position  5</t>
  </si>
  <si>
    <t>PYLON PIGTAIL S/N    left/right</t>
  </si>
  <si>
    <t>Install Date</t>
  </si>
  <si>
    <t>Installed Hours</t>
  </si>
  <si>
    <t>Installed Pylon S/N (Left) Position 2</t>
  </si>
  <si>
    <t>Installed pylon S/N (Right) Position 5</t>
  </si>
  <si>
    <t>Flight Hours</t>
  </si>
  <si>
    <t xml:space="preserve">Total Time </t>
  </si>
  <si>
    <t>778/737</t>
  </si>
  <si>
    <t>577</t>
  </si>
  <si>
    <t>140</t>
  </si>
  <si>
    <t>578</t>
  </si>
  <si>
    <t>126</t>
  </si>
  <si>
    <t>778/778</t>
  </si>
  <si>
    <t>601</t>
  </si>
  <si>
    <t>146</t>
  </si>
  <si>
    <t>602</t>
  </si>
  <si>
    <t>147</t>
  </si>
  <si>
    <t>763/763</t>
  </si>
  <si>
    <t>584</t>
  </si>
  <si>
    <t>124</t>
  </si>
  <si>
    <t>585</t>
  </si>
  <si>
    <t>142</t>
  </si>
  <si>
    <t>579</t>
  </si>
  <si>
    <t>127</t>
  </si>
  <si>
    <t>583</t>
  </si>
  <si>
    <t>132</t>
  </si>
  <si>
    <t>706/703</t>
  </si>
  <si>
    <t>603</t>
  </si>
  <si>
    <t>148</t>
  </si>
  <si>
    <t>596</t>
  </si>
  <si>
    <t>137</t>
  </si>
  <si>
    <t>A/C Starting MO. Total</t>
  </si>
  <si>
    <t>Total A/C Times</t>
  </si>
  <si>
    <t>ITEM NUMBER</t>
  </si>
  <si>
    <t>Aircraft</t>
  </si>
  <si>
    <t>Grounding Date</t>
  </si>
  <si>
    <t>PART NUMBER</t>
  </si>
  <si>
    <t>QTY</t>
  </si>
  <si>
    <t>NOMENCLATURE</t>
  </si>
  <si>
    <t>501 - 506</t>
  </si>
  <si>
    <t>MBEU179022-1</t>
  </si>
  <si>
    <t xml:space="preserve">FWD seat time delay cartridge   0.17 sec </t>
  </si>
  <si>
    <t>USG Parts</t>
  </si>
  <si>
    <t>MBEU179023-1</t>
  </si>
  <si>
    <t xml:space="preserve">FWD RT, LT seat time delay  cartridge 0.54 sec </t>
  </si>
  <si>
    <t>MBEU164759</t>
  </si>
  <si>
    <t>FWD &amp; AFT Automatic deployment unit              (ADU) cartridge</t>
  </si>
  <si>
    <t>MBEU185260</t>
  </si>
  <si>
    <t xml:space="preserve">FWD &amp; AFT Powered inertia retraction                       device (PIRD) cartridge </t>
  </si>
  <si>
    <t>IRAQI SUPERVISOR:                 Maj SAAD Abdaljabbar</t>
  </si>
  <si>
    <t>Available</t>
  </si>
  <si>
    <t xml:space="preserve">Group </t>
  </si>
  <si>
    <t>TOWING</t>
  </si>
  <si>
    <t>LAUNCH/REC</t>
  </si>
  <si>
    <t>AIRCRAFT INSP</t>
  </si>
  <si>
    <t>REFUEL</t>
  </si>
  <si>
    <t>WASH/LUBE</t>
  </si>
  <si>
    <t>ENG DESAL</t>
  </si>
  <si>
    <t>A/C TIRE CHANGE</t>
  </si>
  <si>
    <t>Wheel and Tire Rebuild</t>
  </si>
  <si>
    <t>Tire Pressure Check</t>
  </si>
  <si>
    <t>SCHEDULED MX</t>
  </si>
  <si>
    <t>UNSCHEDULED MX</t>
  </si>
  <si>
    <t>Life Support</t>
  </si>
  <si>
    <t>EGRESS SHOP</t>
  </si>
  <si>
    <t>SIMULATOR</t>
  </si>
  <si>
    <t>COMBS</t>
  </si>
  <si>
    <t>X</t>
  </si>
  <si>
    <t>Opportunity For Training =</t>
  </si>
  <si>
    <t>Showed for Training =</t>
  </si>
  <si>
    <t>Wasim Abd Alrsool</t>
  </si>
  <si>
    <t>Ahmad Joad</t>
  </si>
  <si>
    <t>ARKAN SHARAD</t>
  </si>
  <si>
    <t>FADHIL ABASS</t>
  </si>
  <si>
    <t>FOUAD KARIM</t>
  </si>
  <si>
    <t>Hasanabd</t>
  </si>
  <si>
    <t>LAITH SALAM</t>
  </si>
  <si>
    <t>NASIM ALA AL-PIN</t>
  </si>
  <si>
    <t>OMAR MAJID</t>
  </si>
  <si>
    <t>OSAMA ALI</t>
  </si>
  <si>
    <t xml:space="preserve">Rashed </t>
  </si>
  <si>
    <t>SALAH NASIF</t>
  </si>
  <si>
    <t>WALID KALID</t>
  </si>
  <si>
    <t>YASIR RAHIM</t>
  </si>
  <si>
    <t>Ahmad Amar</t>
  </si>
  <si>
    <t>AHMAD MONTHIR</t>
  </si>
  <si>
    <t>Ahmod Saad</t>
  </si>
  <si>
    <t>AKMAD YASIN</t>
  </si>
  <si>
    <t>Amajed Hamed</t>
  </si>
  <si>
    <t>Haider Saady</t>
  </si>
  <si>
    <t>Hausam Hasin</t>
  </si>
  <si>
    <t>Hiader Taha</t>
  </si>
  <si>
    <t>Jafar Abas</t>
  </si>
  <si>
    <t>Jafar Haamza</t>
  </si>
  <si>
    <t>Kalid Abas</t>
  </si>
  <si>
    <t>Rahem Merdis</t>
  </si>
  <si>
    <t>Saad Hasan</t>
  </si>
  <si>
    <t>Salah Adal</t>
  </si>
  <si>
    <t>Shocker Mqahmod</t>
  </si>
  <si>
    <t>Mouhan Hamed</t>
  </si>
  <si>
    <t>Avad Jerry</t>
  </si>
  <si>
    <t>Daltel Manltey</t>
  </si>
  <si>
    <t>Ziad Jodct</t>
  </si>
  <si>
    <t>Danny Myers Site Mgr</t>
  </si>
  <si>
    <t>Jeff Kling Maint. Mgr</t>
  </si>
  <si>
    <t>Maj Saad Abdaljabbar</t>
  </si>
  <si>
    <t>LT Watheq Majeed</t>
  </si>
  <si>
    <t>LT ABDALAH HARITH</t>
  </si>
  <si>
    <t>LT AHMAD TORKY</t>
  </si>
  <si>
    <t>Mohamad  Hasan</t>
  </si>
  <si>
    <t>Hassan Abdul-yema</t>
  </si>
  <si>
    <t>Table B-1 Minimum Essential Subsystem List</t>
  </si>
  <si>
    <t>MISSION PROFILES</t>
  </si>
  <si>
    <t>System</t>
  </si>
  <si>
    <t>WUC</t>
  </si>
  <si>
    <t>D 1</t>
  </si>
  <si>
    <t>N 1</t>
  </si>
  <si>
    <t>D 2</t>
  </si>
  <si>
    <t>N 2</t>
  </si>
  <si>
    <t>D 3</t>
  </si>
  <si>
    <t>D 4</t>
  </si>
  <si>
    <t>N 4</t>
  </si>
  <si>
    <t>D 5</t>
  </si>
  <si>
    <t>N 5</t>
  </si>
  <si>
    <t>NOTES</t>
  </si>
  <si>
    <t>Airframe</t>
  </si>
  <si>
    <t>Windshield and Canopy</t>
  </si>
  <si>
    <t>Cockpit</t>
  </si>
  <si>
    <t>Landing Gear</t>
  </si>
  <si>
    <t>Brakes</t>
  </si>
  <si>
    <t>Flight Controls</t>
  </si>
  <si>
    <t>Powerplant</t>
  </si>
  <si>
    <t>Air Conditioning and</t>
  </si>
  <si>
    <t>Pressurization</t>
  </si>
  <si>
    <t>Electrical Power Supply</t>
  </si>
  <si>
    <t>Position Lights</t>
  </si>
  <si>
    <t>Landing/Taxi Lights</t>
  </si>
  <si>
    <t>Strobe Lights</t>
  </si>
  <si>
    <t>Warning Lights</t>
  </si>
  <si>
    <t>Interior Lighting</t>
  </si>
  <si>
    <t>AMLCD Display Lighting Cntrls</t>
  </si>
  <si>
    <t>Hydraulic</t>
  </si>
  <si>
    <t>Fuel</t>
  </si>
  <si>
    <t>Oxygen</t>
  </si>
  <si>
    <t>Fire and Overheat Detection</t>
  </si>
  <si>
    <t>Accelerometer</t>
  </si>
  <si>
    <t>Angle of Attack</t>
  </si>
  <si>
    <t>2, 7</t>
  </si>
  <si>
    <t>Clock</t>
  </si>
  <si>
    <t>2, 8</t>
  </si>
  <si>
    <t>Flight Instruments</t>
  </si>
  <si>
    <t>Fuel Quantity</t>
  </si>
  <si>
    <t>MFD</t>
  </si>
  <si>
    <t>Utility Instrumentation</t>
  </si>
  <si>
    <t>IAC</t>
  </si>
  <si>
    <t>IRS</t>
  </si>
  <si>
    <t>UFCP</t>
  </si>
  <si>
    <t>VHF Communication</t>
  </si>
  <si>
    <t>2, 10</t>
  </si>
  <si>
    <t>UHF Communication</t>
  </si>
  <si>
    <t>Interphone System</t>
  </si>
  <si>
    <t>Transponder (including Mode S)</t>
  </si>
  <si>
    <t>TACAN</t>
  </si>
  <si>
    <t>GPS</t>
  </si>
  <si>
    <t>12, 13</t>
  </si>
  <si>
    <t>ILS</t>
  </si>
  <si>
    <t>RAD ALT</t>
  </si>
  <si>
    <t>VOR</t>
  </si>
  <si>
    <t>ELT</t>
  </si>
  <si>
    <t>TCAS</t>
  </si>
  <si>
    <t>Emergency Equipment</t>
  </si>
  <si>
    <t>Egress System</t>
  </si>
  <si>
    <t>LEGEND</t>
  </si>
  <si>
    <t>WUC = Work Unit Code</t>
  </si>
  <si>
    <t>D = Day</t>
  </si>
  <si>
    <t>N = Night</t>
  </si>
  <si>
    <t>Mission Profiles:</t>
  </si>
  <si>
    <t>1 = Contact Familiarization</t>
  </si>
  <si>
    <t>2 = Instrument</t>
  </si>
  <si>
    <t>3 = Formation</t>
  </si>
  <si>
    <t>4 = Low Altitude Navigation</t>
  </si>
  <si>
    <t>5 = High Altitude Navigation</t>
  </si>
  <si>
    <t>1. Aircraft with canopy or windscreen distorted/crazed within TO limits are restricted to day dual local visual meteorological conditions (VMC) and no formation flights (Rated pilot decision).</t>
  </si>
  <si>
    <t>2. Aircraft may be flown solo with discrepancies in rear cockpit which do not affect safety of flight.</t>
  </si>
  <si>
    <t>3. Manual Mode required for all missions. Vapor cycle air conditioning not required during cool weather (rated pilot decision). Inoperative pressurization system has no flight restrictions below 18,000 feet (with supplemental oxygen). Rated pilot decision.</t>
  </si>
  <si>
    <t>4. Both Landing/Taxi lights inoperative, restricted to day local VMC (dual or solo) if no instrument or straight-in approaches are planned. Continued flight with one bulb inoperative allowable. Both strobes must operate for day and night flying.</t>
  </si>
  <si>
    <t>5. Restricted to dual day local or solo only with a rated pilot.</t>
  </si>
  <si>
    <t>6. Restricted to rated pilot if fuel auto balance system is inoperative.  Single point refueling not required.</t>
  </si>
  <si>
    <t>7. Restricted to flight by rated pilot.</t>
  </si>
  <si>
    <t>8. Clock required in each position.</t>
  </si>
  <si>
    <t>9. Trim Aid Device not a required subsystem.  Failure does not impact flight safety.</t>
  </si>
  <si>
    <t>10. UHF and VHF are redundant except when mission profile designates system specific usage.</t>
  </si>
  <si>
    <t>11. IAC both required. No IAC related “Caution” messages (IAC1 FAIL, IAC2 FAIL, UFCP1 FAIL, IAC1, OVHT, IAC2 OVHT, IAC1CONFIG, IAC2CONFIG).</t>
  </si>
  <si>
    <t>12. Mission profile dependent, aircraft commander/instructor pilot discretion.</t>
  </si>
  <si>
    <t>13. At least 1 operational NAV device required.</t>
  </si>
  <si>
    <r>
      <t>14. 14. Flight Instruments must be operation, No warning flag/indications associated with Airspeed, ADI, Baro, Altitude, VSI, Turn Rate, Slip-Skid, HSI, BFI, Pitot Heat, Torque, ITT, N</t>
    </r>
    <r>
      <rPr>
        <vertAlign val="subscript"/>
        <sz val="11"/>
        <color theme="1"/>
        <rFont val="Aptos"/>
        <family val="2"/>
      </rPr>
      <t>1</t>
    </r>
    <r>
      <rPr>
        <sz val="11"/>
        <color theme="1"/>
        <rFont val="Aptos"/>
        <family val="2"/>
      </rPr>
      <t>, N</t>
    </r>
    <r>
      <rPr>
        <vertAlign val="subscript"/>
        <sz val="11"/>
        <color theme="1"/>
        <rFont val="Aptos"/>
        <family val="2"/>
      </rPr>
      <t>P</t>
    </r>
    <r>
      <rPr>
        <sz val="11"/>
        <color theme="1"/>
        <rFont val="Aptos"/>
        <family val="2"/>
      </rPr>
      <t>, Oil Temp, Oil Pressure, HYD Press.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</si>
</sst>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
    <numFmt numFmtId="165" formatCode="0.0"/>
    <numFmt numFmtId="166" formatCode="[$-409]mmm\-yy;@"/>
    <numFmt numFmtId="167" formatCode="[$-409]d\-mmm\-yyyy;@"/>
  </numFmts>
  <fonts count="113"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8"/>
      <color theme="1"/>
      <name val="Calibri"/>
      <family val="2"/>
      <scheme val="minor"/>
    </font>
    <font>
      <sz val="11"/>
      <color theme="1"/>
      <name val="Calibri"/>
      <family val="2"/>
      <scheme val="minor"/>
    </font>
    <font>
      <sz val="10"/>
      <name val="Arial"/>
      <family val="2"/>
    </font>
    <font>
      <sz val="11"/>
      <name val="Calibri"/>
      <family val="2"/>
      <scheme val="minor"/>
    </font>
    <font>
      <sz val="10"/>
      <color theme="1"/>
      <name val="Calibri"/>
      <family val="2"/>
      <scheme val="minor"/>
    </font>
    <font>
      <sz val="10"/>
      <name val="Arial"/>
      <family val="2"/>
    </font>
    <font>
      <sz val="10"/>
      <name val="Arial"/>
      <family val="2"/>
    </font>
    <font>
      <sz val="10"/>
      <name val="Arial"/>
      <family val="2"/>
    </font>
    <font>
      <sz val="12"/>
      <color theme="1"/>
      <name val="Calibri"/>
      <family val="2"/>
      <scheme val="minor"/>
    </font>
    <font>
      <sz val="9"/>
      <color theme="1"/>
      <name val="Calibri"/>
      <family val="2"/>
      <scheme val="minor"/>
    </font>
    <font>
      <sz val="10"/>
      <name val="Arial"/>
      <family val="2"/>
    </font>
    <font>
      <sz val="10"/>
      <name val="Arial"/>
      <family val="2"/>
    </font>
    <font>
      <sz val="10"/>
      <name val="Arial"/>
      <family val="2"/>
    </font>
    <font>
      <sz val="10"/>
      <name val="Arial"/>
      <family val="2"/>
    </font>
    <font>
      <sz val="10"/>
      <name val="Arial"/>
      <family val="2"/>
    </font>
    <font>
      <b/>
      <sz val="14"/>
      <color theme="1"/>
      <name val="Calibri"/>
      <family val="2"/>
      <scheme val="minor"/>
    </font>
    <font>
      <sz val="12"/>
      <color theme="1"/>
      <name val="Arial"/>
      <family val="2"/>
    </font>
    <font>
      <b/>
      <sz val="14"/>
      <color theme="1"/>
      <name val="Arial"/>
      <family val="2"/>
    </font>
    <font>
      <sz val="12"/>
      <name val="Arial"/>
      <family val="2"/>
    </font>
    <font>
      <sz val="11"/>
      <color theme="1"/>
      <name val="Arial"/>
      <family val="2"/>
    </font>
    <font>
      <sz val="11"/>
      <color theme="0"/>
      <name val="Calibri"/>
      <family val="2"/>
      <scheme val="minor"/>
    </font>
    <font>
      <b/>
      <sz val="11"/>
      <color theme="0"/>
      <name val="Calibri"/>
      <family val="2"/>
      <scheme val="minor"/>
    </font>
    <font>
      <sz val="12"/>
      <color theme="0"/>
      <name val="Calibri"/>
      <family val="2"/>
      <scheme val="minor"/>
    </font>
    <font>
      <sz val="8"/>
      <name val="Calibri"/>
      <family val="2"/>
      <scheme val="minor"/>
    </font>
    <font>
      <sz val="12"/>
      <name val="Calibri"/>
      <family val="2"/>
      <scheme val="minor"/>
    </font>
    <font>
      <sz val="6"/>
      <color theme="1"/>
      <name val="Calibri"/>
      <family val="2"/>
      <scheme val="minor"/>
    </font>
    <font>
      <b/>
      <sz val="8"/>
      <name val="Times New Roman"/>
      <family val="1"/>
    </font>
    <font>
      <b/>
      <sz val="20"/>
      <name val="Times New Roman"/>
      <family val="1"/>
    </font>
    <font>
      <sz val="11"/>
      <color rgb="FF000000"/>
      <name val="Calibri"/>
      <family val="2"/>
      <scheme val="minor"/>
    </font>
    <font>
      <b/>
      <sz val="12"/>
      <color theme="1"/>
      <name val="Times New Roman"/>
      <family val="1"/>
    </font>
    <font>
      <b/>
      <sz val="26"/>
      <color theme="0"/>
      <name val="Times New Roman"/>
      <family val="1"/>
    </font>
    <font>
      <sz val="16"/>
      <color theme="1"/>
      <name val="American Typewriter"/>
      <family val="1"/>
    </font>
    <font>
      <sz val="12"/>
      <color theme="1"/>
      <name val="Times New Roman"/>
      <family val="1"/>
    </font>
    <font>
      <sz val="12"/>
      <color rgb="FF000000"/>
      <name val="Times New Roman"/>
      <family val="1"/>
    </font>
    <font>
      <sz val="12"/>
      <name val="Times New Roman"/>
      <family val="1"/>
    </font>
    <font>
      <sz val="10"/>
      <name val="Times New Roman"/>
      <family val="1"/>
    </font>
    <font>
      <sz val="12"/>
      <color rgb="FF000000"/>
      <name val="Calibri"/>
      <family val="2"/>
      <scheme val="minor"/>
    </font>
    <font>
      <b/>
      <sz val="10"/>
      <color rgb="FF000000"/>
      <name val="Times New Roman"/>
      <family val="1"/>
    </font>
    <font>
      <sz val="10"/>
      <color rgb="FF000000"/>
      <name val="Times New Roman"/>
      <family val="1"/>
    </font>
    <font>
      <sz val="10"/>
      <color theme="1"/>
      <name val="Times New Roman"/>
      <family val="1"/>
    </font>
    <font>
      <b/>
      <sz val="10"/>
      <color rgb="FFFF0000"/>
      <name val="Times New Roman"/>
      <family val="1"/>
    </font>
    <font>
      <b/>
      <sz val="8"/>
      <color rgb="FF000000"/>
      <name val="Times New Roman"/>
      <family val="1"/>
    </font>
    <font>
      <sz val="12"/>
      <color rgb="FFFF0000"/>
      <name val="Times New Roman"/>
      <family val="1"/>
    </font>
    <font>
      <b/>
      <sz val="11"/>
      <color rgb="FF000000"/>
      <name val="Calibri"/>
      <family val="2"/>
      <scheme val="minor"/>
    </font>
    <font>
      <b/>
      <sz val="14"/>
      <color rgb="FF000000"/>
      <name val="Times New Roman"/>
      <family val="1"/>
    </font>
    <font>
      <b/>
      <sz val="12"/>
      <color theme="1"/>
      <name val="Times New Roman"/>
    </font>
    <font>
      <sz val="12"/>
      <color rgb="FF000000"/>
      <name val="Times New Roman"/>
    </font>
    <font>
      <b/>
      <sz val="16"/>
      <color theme="1"/>
      <name val="Calibri"/>
      <family val="2"/>
      <scheme val="minor"/>
    </font>
    <font>
      <sz val="12"/>
      <color theme="0"/>
      <name val="Times New Roman"/>
      <family val="1"/>
    </font>
    <font>
      <b/>
      <sz val="12"/>
      <name val="Times New Roman"/>
    </font>
    <font>
      <b/>
      <sz val="16"/>
      <color rgb="FF000000"/>
      <name val="Calibri"/>
      <family val="2"/>
      <scheme val="minor"/>
    </font>
    <font>
      <b/>
      <sz val="12"/>
      <color rgb="FF000000"/>
      <name val="Times New Roman"/>
    </font>
    <font>
      <b/>
      <sz val="16"/>
      <name val="Times New Roman"/>
    </font>
    <font>
      <b/>
      <sz val="16"/>
      <color rgb="FF000000"/>
      <name val="Times New Roman"/>
    </font>
    <font>
      <sz val="12"/>
      <name val="Times New Roman"/>
    </font>
    <font>
      <b/>
      <sz val="16"/>
      <color theme="1"/>
      <name val="Times New Roman"/>
      <family val="1"/>
    </font>
    <font>
      <b/>
      <sz val="8"/>
      <color theme="1"/>
      <name val="Times New Roman"/>
      <family val="1"/>
    </font>
    <font>
      <b/>
      <sz val="10"/>
      <color theme="1"/>
      <name val="Helvetica"/>
      <family val="2"/>
    </font>
    <font>
      <sz val="16"/>
      <color theme="1"/>
      <name val="Calibri"/>
      <family val="2"/>
      <scheme val="minor"/>
    </font>
    <font>
      <b/>
      <sz val="16"/>
      <color rgb="FFFF0000"/>
      <name val="Calibri"/>
      <family val="2"/>
      <scheme val="minor"/>
    </font>
    <font>
      <sz val="26"/>
      <color theme="0"/>
      <name val="Calibri"/>
      <family val="2"/>
      <scheme val="minor"/>
    </font>
    <font>
      <sz val="26"/>
      <color rgb="FF000000"/>
      <name val="Calibri"/>
    </font>
    <font>
      <b/>
      <sz val="14"/>
      <color rgb="FF000000"/>
      <name val="Calibri"/>
      <family val="2"/>
    </font>
    <font>
      <b/>
      <sz val="10"/>
      <color rgb="FF000000"/>
      <name val="Calibri"/>
      <family val="2"/>
    </font>
    <font>
      <b/>
      <sz val="14"/>
      <color rgb="FFFF0000"/>
      <name val="Calibri"/>
    </font>
    <font>
      <b/>
      <sz val="14"/>
      <color rgb="FF00B050"/>
      <name val="Calibri"/>
    </font>
    <font>
      <b/>
      <sz val="10"/>
      <color rgb="FF313131"/>
      <name val="Arial"/>
      <family val="2"/>
    </font>
    <font>
      <b/>
      <sz val="10"/>
      <color rgb="FF1D1D1F"/>
      <name val="Arial"/>
      <family val="2"/>
    </font>
    <font>
      <b/>
      <sz val="8"/>
      <color theme="0"/>
      <name val="Times New Roman"/>
      <family val="1"/>
    </font>
    <font>
      <b/>
      <sz val="8"/>
      <color rgb="FF313131"/>
      <name val="Arial"/>
      <family val="2"/>
    </font>
    <font>
      <b/>
      <sz val="8"/>
      <color rgb="FF1D1D1F"/>
      <name val="Arial"/>
      <family val="2"/>
    </font>
    <font>
      <sz val="14"/>
      <color theme="1"/>
      <name val="Times New Roman"/>
      <family val="1"/>
    </font>
    <font>
      <b/>
      <sz val="14"/>
      <color theme="1"/>
      <name val="Times New Roman"/>
      <family val="1"/>
    </font>
    <font>
      <b/>
      <sz val="14"/>
      <color theme="0"/>
      <name val="Times New Roman"/>
      <family val="1"/>
    </font>
    <font>
      <b/>
      <sz val="28"/>
      <color theme="1"/>
      <name val="Times New Roman"/>
      <family val="1"/>
    </font>
    <font>
      <b/>
      <sz val="28"/>
      <name val="Times New Roman"/>
      <family val="1"/>
    </font>
    <font>
      <sz val="10"/>
      <color rgb="FF000000"/>
      <name val="Calibri"/>
      <family val="2"/>
      <scheme val="minor"/>
    </font>
    <font>
      <b/>
      <sz val="10"/>
      <name val="Times New Roman"/>
      <family val="1"/>
    </font>
    <font>
      <sz val="14"/>
      <color rgb="FF000000"/>
      <name val="Times New Roman"/>
      <family val="1"/>
    </font>
    <font>
      <b/>
      <sz val="12"/>
      <name val="Times New Roman"/>
      <family val="1"/>
    </font>
    <font>
      <b/>
      <sz val="18"/>
      <color rgb="FF000000"/>
      <name val="Times New Roman"/>
      <family val="1"/>
    </font>
    <font>
      <sz val="18"/>
      <color rgb="FF000000"/>
      <name val="Times New Roman"/>
      <family val="1"/>
    </font>
    <font>
      <b/>
      <sz val="18"/>
      <name val="Times New Roman"/>
      <family val="1"/>
    </font>
    <font>
      <sz val="18"/>
      <name val="Times New Roman"/>
      <family val="1"/>
    </font>
    <font>
      <b/>
      <sz val="24"/>
      <name val="Times New Roman"/>
      <family val="1"/>
    </font>
    <font>
      <b/>
      <sz val="12"/>
      <color rgb="FF000000"/>
      <name val="Times New Roman"/>
      <family val="1"/>
    </font>
    <font>
      <sz val="11"/>
      <name val="Aptos"/>
      <charset val="1"/>
    </font>
    <font>
      <sz val="14"/>
      <color theme="1"/>
      <name val="Calibri"/>
      <family val="2"/>
      <scheme val="minor"/>
    </font>
    <font>
      <sz val="11"/>
      <color theme="1"/>
      <name val="Times New Roman"/>
    </font>
    <font>
      <sz val="11"/>
      <name val="Aptos"/>
      <family val="2"/>
    </font>
    <font>
      <sz val="11"/>
      <color theme="1"/>
      <name val="Times New Roman"/>
      <family val="1"/>
    </font>
    <font>
      <b/>
      <sz val="11"/>
      <color theme="0"/>
      <name val="Aptos"/>
      <family val="2"/>
    </font>
    <font>
      <sz val="11"/>
      <color rgb="FF000000"/>
      <name val="Calibri"/>
      <family val="2"/>
    </font>
    <font>
      <b/>
      <sz val="11"/>
      <color rgb="FF000000"/>
      <name val="Calibri"/>
      <family val="2"/>
    </font>
    <font>
      <b/>
      <sz val="18"/>
      <color rgb="FFE3E3E3"/>
      <name val="Times New Roman"/>
      <family val="1"/>
    </font>
    <font>
      <b/>
      <sz val="11"/>
      <name val="Times New Roman"/>
      <family val="1"/>
    </font>
    <font>
      <sz val="11"/>
      <color theme="0"/>
      <name val="Times New Roman"/>
      <family val="1"/>
    </font>
    <font>
      <sz val="11"/>
      <color theme="1"/>
      <name val="Aptos"/>
      <family val="2"/>
    </font>
    <font>
      <b/>
      <sz val="11"/>
      <color theme="1"/>
      <name val="Aptos"/>
      <family val="2"/>
    </font>
    <font>
      <vertAlign val="subscript"/>
      <sz val="11"/>
      <color theme="1"/>
      <name val="Aptos"/>
      <family val="2"/>
    </font>
    <font>
      <b/>
      <sz val="11"/>
      <name val="Aptos"/>
      <family val="2"/>
    </font>
    <font>
      <b/>
      <sz val="24"/>
      <color theme="1"/>
      <name val="Times New Roman"/>
      <family val="1"/>
    </font>
    <font>
      <b/>
      <sz val="11"/>
      <color theme="1"/>
      <name val="Times New Roman"/>
      <family val="1"/>
    </font>
    <font>
      <b/>
      <sz val="11"/>
      <color rgb="FF313131"/>
      <name val="Times New Roman"/>
      <family val="1"/>
    </font>
    <font>
      <b/>
      <sz val="11"/>
      <color rgb="FF1D1D1F"/>
      <name val="Times New Roman"/>
      <family val="1"/>
    </font>
    <font>
      <sz val="12"/>
      <color rgb="FF313131"/>
      <name val="Times New Roman"/>
      <family val="1"/>
    </font>
    <font>
      <sz val="12"/>
      <color rgb="FF1D1D1F"/>
      <name val="Times New Roman"/>
      <family val="1"/>
    </font>
    <font>
      <sz val="11"/>
      <color rgb="FFFF0000"/>
      <name val="Calibri"/>
      <family val="2"/>
      <scheme val="minor"/>
    </font>
    <font>
      <b/>
      <sz val="14"/>
      <color rgb="FF00B050"/>
      <name val="Times New Roman"/>
      <family val="1"/>
    </font>
  </fonts>
  <fills count="50">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1"/>
        <bgColor indexed="64"/>
      </patternFill>
    </fill>
    <fill>
      <patternFill patternType="solid">
        <fgColor rgb="FFFF0000"/>
        <bgColor indexed="64"/>
      </patternFill>
    </fill>
    <fill>
      <patternFill patternType="lightDown">
        <bgColor rgb="FFFF0000"/>
      </patternFill>
    </fill>
    <fill>
      <patternFill patternType="gray0625">
        <fgColor theme="0"/>
        <bgColor theme="3" tint="0.79998168889431442"/>
      </patternFill>
    </fill>
    <fill>
      <patternFill patternType="solid">
        <fgColor theme="2" tint="-0.249977111117893"/>
        <bgColor indexed="64"/>
      </patternFill>
    </fill>
    <fill>
      <patternFill patternType="gray0625">
        <fgColor theme="0"/>
        <bgColor rgb="FFFF9999"/>
      </patternFill>
    </fill>
    <fill>
      <patternFill patternType="solid">
        <fgColor rgb="FFFF7C80"/>
        <bgColor indexed="64"/>
      </patternFill>
    </fill>
    <fill>
      <patternFill patternType="gray0625">
        <fgColor theme="0"/>
        <bgColor theme="4" tint="0.59999389629810485"/>
      </patternFill>
    </fill>
    <fill>
      <patternFill patternType="solid">
        <fgColor theme="8"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rgb="FF0070C0"/>
        <bgColor indexed="64"/>
      </patternFill>
    </fill>
    <fill>
      <patternFill patternType="solid">
        <fgColor rgb="FFE7F165"/>
        <bgColor indexed="64"/>
      </patternFill>
    </fill>
    <fill>
      <patternFill patternType="solid">
        <fgColor rgb="FFD9E1F2"/>
        <bgColor indexed="64"/>
      </patternFill>
    </fill>
    <fill>
      <patternFill patternType="solid">
        <fgColor rgb="FFFFFFFF"/>
        <bgColor indexed="64"/>
      </patternFill>
    </fill>
    <fill>
      <patternFill patternType="solid">
        <fgColor rgb="FFB4C6E7"/>
        <bgColor indexed="64"/>
      </patternFill>
    </fill>
    <fill>
      <patternFill patternType="solid">
        <fgColor rgb="FF9BC2E6"/>
        <bgColor indexed="64"/>
      </patternFill>
    </fill>
    <fill>
      <patternFill patternType="solid">
        <fgColor theme="1" tint="0.499984740745262"/>
        <bgColor indexed="64"/>
      </patternFill>
    </fill>
    <fill>
      <patternFill patternType="solid">
        <fgColor rgb="FFA9F5F2"/>
        <bgColor indexed="64"/>
      </patternFill>
    </fill>
    <fill>
      <patternFill patternType="solid">
        <fgColor rgb="FFF8CBAD"/>
        <bgColor rgb="FF000000"/>
      </patternFill>
    </fill>
    <fill>
      <patternFill patternType="solid">
        <fgColor rgb="FFFFF2CC"/>
        <bgColor rgb="FF000000"/>
      </patternFill>
    </fill>
    <fill>
      <patternFill patternType="solid">
        <fgColor rgb="FFC6E0B4"/>
        <bgColor rgb="FF000000"/>
      </patternFill>
    </fill>
    <fill>
      <patternFill patternType="solid">
        <fgColor rgb="FFE8C772"/>
        <bgColor indexed="64"/>
      </patternFill>
    </fill>
    <fill>
      <patternFill patternType="solid">
        <fgColor theme="4" tint="0.79998168889431442"/>
        <bgColor theme="4" tint="0.79998168889431442"/>
      </patternFill>
    </fill>
    <fill>
      <patternFill patternType="solid">
        <fgColor theme="8" tint="0.399975585192419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499984740745262"/>
        <bgColor indexed="64"/>
      </patternFill>
    </fill>
    <fill>
      <patternFill patternType="solid">
        <fgColor theme="6" tint="0.39997558519241921"/>
        <bgColor indexed="64"/>
      </patternFill>
    </fill>
    <fill>
      <patternFill patternType="solid">
        <fgColor rgb="FFF7F579"/>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7474"/>
        <bgColor indexed="64"/>
      </patternFill>
    </fill>
    <fill>
      <patternFill patternType="solid">
        <fgColor theme="8" tint="0.79998168889431442"/>
        <bgColor indexed="64"/>
      </patternFill>
    </fill>
  </fills>
  <borders count="19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top style="medium">
        <color indexed="64"/>
      </top>
      <bottom style="medium">
        <color indexed="64"/>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right style="thick">
        <color indexed="64"/>
      </right>
      <top/>
      <bottom/>
      <diagonal/>
    </border>
    <border>
      <left style="medium">
        <color indexed="64"/>
      </left>
      <right style="medium">
        <color indexed="64"/>
      </right>
      <top/>
      <bottom/>
      <diagonal/>
    </border>
    <border>
      <left/>
      <right/>
      <top/>
      <bottom style="thin">
        <color rgb="FF000000"/>
      </bottom>
      <diagonal/>
    </border>
    <border>
      <left/>
      <right/>
      <top style="thin">
        <color rgb="FF000000"/>
      </top>
      <bottom style="thin">
        <color rgb="FF000000"/>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top style="medium">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auto="1"/>
      </left>
      <right/>
      <top style="medium">
        <color indexed="64"/>
      </top>
      <bottom/>
      <diagonal/>
    </border>
    <border>
      <left style="thin">
        <color auto="1"/>
      </left>
      <right/>
      <top/>
      <bottom/>
      <diagonal/>
    </border>
    <border>
      <left/>
      <right/>
      <top/>
      <bottom style="medium">
        <color rgb="FF000000"/>
      </bottom>
      <diagonal/>
    </border>
    <border>
      <left style="medium">
        <color indexed="64"/>
      </left>
      <right style="medium">
        <color indexed="64"/>
      </right>
      <top/>
      <bottom style="medium">
        <color rgb="FF000000"/>
      </bottom>
      <diagonal/>
    </border>
    <border>
      <left/>
      <right/>
      <top style="medium">
        <color rgb="FF000000"/>
      </top>
      <bottom style="thin">
        <color rgb="FF000000"/>
      </bottom>
      <diagonal/>
    </border>
    <border>
      <left/>
      <right style="medium">
        <color indexed="64"/>
      </right>
      <top/>
      <bottom style="thin">
        <color rgb="FF000000"/>
      </bottom>
      <diagonal/>
    </border>
    <border>
      <left style="medium">
        <color indexed="64"/>
      </left>
      <right style="medium">
        <color indexed="64"/>
      </right>
      <top style="medium">
        <color indexed="64"/>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bottom style="thin">
        <color indexed="64"/>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medium">
        <color rgb="FF000000"/>
      </left>
      <right/>
      <top style="thin">
        <color theme="1" tint="0.14993743705557422"/>
      </top>
      <bottom style="thin">
        <color theme="1" tint="0.14993743705557422"/>
      </bottom>
      <diagonal/>
    </border>
    <border>
      <left style="medium">
        <color rgb="FF000000"/>
      </left>
      <right/>
      <top/>
      <bottom/>
      <diagonal/>
    </border>
    <border>
      <left style="medium">
        <color rgb="FF000000"/>
      </left>
      <right/>
      <top style="thin">
        <color indexed="64"/>
      </top>
      <bottom style="thin">
        <color indexed="64"/>
      </bottom>
      <diagonal/>
    </border>
    <border>
      <left style="medium">
        <color rgb="FF000000"/>
      </left>
      <right/>
      <top/>
      <bottom style="thin">
        <color theme="1" tint="0.14993743705557422"/>
      </bottom>
      <diagonal/>
    </border>
    <border>
      <left style="medium">
        <color rgb="FF000000"/>
      </left>
      <right/>
      <top style="thin">
        <color theme="1" tint="0.14993743705557422"/>
      </top>
      <bottom/>
      <diagonal/>
    </border>
    <border>
      <left style="medium">
        <color rgb="FF000000"/>
      </left>
      <right style="thin">
        <color theme="1" tint="0.14993743705557422"/>
      </right>
      <top style="thin">
        <color theme="1" tint="0.14993743705557422"/>
      </top>
      <bottom style="thin">
        <color theme="1" tint="0.14993743705557422"/>
      </bottom>
      <diagonal/>
    </border>
    <border>
      <left style="medium">
        <color rgb="FF000000"/>
      </left>
      <right/>
      <top style="thin">
        <color rgb="FF000000"/>
      </top>
      <bottom style="thin">
        <color rgb="FF000000"/>
      </bottom>
      <diagonal/>
    </border>
    <border>
      <left style="medium">
        <color rgb="FF000000"/>
      </left>
      <right/>
      <top style="thin">
        <color theme="1" tint="0.14993743705557422"/>
      </top>
      <bottom style="medium">
        <color rgb="FF000000"/>
      </bottom>
      <diagonal/>
    </border>
    <border>
      <left style="medium">
        <color indexed="64"/>
      </left>
      <right style="medium">
        <color indexed="64"/>
      </right>
      <top style="thin">
        <color indexed="64"/>
      </top>
      <bottom style="thin">
        <color indexed="64"/>
      </bottom>
      <diagonal/>
    </border>
    <border>
      <left style="medium">
        <color indexed="64"/>
      </left>
      <right/>
      <top style="thin">
        <color theme="1" tint="0.14993743705557422"/>
      </top>
      <bottom style="thin">
        <color theme="1" tint="0.14993743705557422"/>
      </bottom>
      <diagonal/>
    </border>
    <border>
      <left style="medium">
        <color indexed="64"/>
      </left>
      <right/>
      <top/>
      <bottom style="thin">
        <color theme="1" tint="0.14993743705557422"/>
      </bottom>
      <diagonal/>
    </border>
    <border>
      <left style="medium">
        <color indexed="64"/>
      </left>
      <right/>
      <top style="thin">
        <color rgb="FF262626"/>
      </top>
      <bottom style="thin">
        <color rgb="FF262626"/>
      </bottom>
      <diagonal/>
    </border>
    <border>
      <left style="medium">
        <color indexed="64"/>
      </left>
      <right/>
      <top style="thin">
        <color theme="1" tint="0.14993743705557422"/>
      </top>
      <bottom/>
      <diagonal/>
    </border>
    <border>
      <left style="medium">
        <color indexed="64"/>
      </left>
      <right/>
      <top style="thin">
        <color theme="1" tint="0.14993743705557422"/>
      </top>
      <bottom style="thin">
        <color indexed="64"/>
      </bottom>
      <diagonal/>
    </border>
    <border>
      <left style="medium">
        <color indexed="64"/>
      </left>
      <right/>
      <top style="thin">
        <color indexed="64"/>
      </top>
      <bottom style="thin">
        <color indexed="64"/>
      </bottom>
      <diagonal/>
    </border>
    <border>
      <left/>
      <right/>
      <top style="thin">
        <color rgb="FF000000"/>
      </top>
      <bottom style="medium">
        <color rgb="FF000000"/>
      </bottom>
      <diagonal/>
    </border>
    <border>
      <left style="medium">
        <color rgb="FF000000"/>
      </left>
      <right/>
      <top/>
      <bottom style="thin">
        <color rgb="FF000000"/>
      </bottom>
      <diagonal/>
    </border>
    <border>
      <left style="medium">
        <color rgb="FF000000"/>
      </left>
      <right/>
      <top style="medium">
        <color rgb="FF000000"/>
      </top>
      <bottom/>
      <diagonal/>
    </border>
    <border>
      <left style="medium">
        <color rgb="FF000000"/>
      </left>
      <right style="medium">
        <color rgb="FF000000"/>
      </right>
      <top/>
      <bottom style="medium">
        <color rgb="FF000000"/>
      </bottom>
      <diagonal/>
    </border>
    <border>
      <left style="thin">
        <color rgb="FF000000"/>
      </left>
      <right/>
      <top/>
      <bottom style="thin">
        <color rgb="FF000000"/>
      </bottom>
      <diagonal/>
    </border>
    <border>
      <left style="medium">
        <color rgb="FF000000"/>
      </left>
      <right/>
      <top style="thin">
        <color rgb="FF000000"/>
      </top>
      <bottom/>
      <diagonal/>
    </border>
    <border>
      <left style="medium">
        <color rgb="FF000000"/>
      </left>
      <right/>
      <top style="thin">
        <color rgb="FF000000"/>
      </top>
      <bottom style="medium">
        <color rgb="FF000000"/>
      </bottom>
      <diagonal/>
    </border>
    <border>
      <left style="medium">
        <color rgb="FF000000"/>
      </left>
      <right/>
      <top style="thin">
        <color rgb="FF000000"/>
      </top>
      <bottom style="thin">
        <color theme="1" tint="0.14993743705557422"/>
      </bottom>
      <diagonal/>
    </border>
    <border>
      <left style="medium">
        <color rgb="FF000000"/>
      </left>
      <right/>
      <top style="medium">
        <color rgb="FF000000"/>
      </top>
      <bottom style="medium">
        <color rgb="FF000000"/>
      </bottom>
      <diagonal/>
    </border>
    <border>
      <left/>
      <right style="thin">
        <color rgb="FF000000"/>
      </right>
      <top style="thin">
        <color rgb="FF000000"/>
      </top>
      <bottom/>
      <diagonal/>
    </border>
    <border>
      <left/>
      <right style="medium">
        <color indexed="64"/>
      </right>
      <top/>
      <bottom style="thin">
        <color indexed="64"/>
      </bottom>
      <diagonal/>
    </border>
    <border>
      <left/>
      <right style="medium">
        <color indexed="64"/>
      </right>
      <top style="thin">
        <color theme="1" tint="0.14993743705557422"/>
      </top>
      <bottom style="thin">
        <color theme="1" tint="0.14993743705557422"/>
      </bottom>
      <diagonal/>
    </border>
    <border>
      <left/>
      <right style="medium">
        <color indexed="64"/>
      </right>
      <top/>
      <bottom style="thin">
        <color theme="1" tint="0.14993743705557422"/>
      </bottom>
      <diagonal/>
    </border>
    <border>
      <left/>
      <right style="medium">
        <color indexed="64"/>
      </right>
      <top style="thin">
        <color rgb="FF262626"/>
      </top>
      <bottom style="thin">
        <color rgb="FF262626"/>
      </bottom>
      <diagonal/>
    </border>
    <border>
      <left/>
      <right style="medium">
        <color indexed="64"/>
      </right>
      <top style="thin">
        <color theme="1" tint="0.14993743705557422"/>
      </top>
      <bottom/>
      <diagonal/>
    </border>
    <border>
      <left/>
      <right style="medium">
        <color rgb="FF000000"/>
      </right>
      <top style="medium">
        <color rgb="FF000000"/>
      </top>
      <bottom style="medium">
        <color rgb="FF000000"/>
      </bottom>
      <diagonal/>
    </border>
    <border>
      <left/>
      <right style="medium">
        <color rgb="FF000000"/>
      </right>
      <top/>
      <bottom style="thin">
        <color indexed="64"/>
      </bottom>
      <diagonal/>
    </border>
    <border>
      <left/>
      <right style="medium">
        <color rgb="FF000000"/>
      </right>
      <top style="thin">
        <color theme="1" tint="0.14993743705557422"/>
      </top>
      <bottom style="thin">
        <color theme="1" tint="0.14993743705557422"/>
      </bottom>
      <diagonal/>
    </border>
    <border>
      <left/>
      <right style="medium">
        <color rgb="FF000000"/>
      </right>
      <top style="thin">
        <color indexed="64"/>
      </top>
      <bottom style="thin">
        <color indexed="64"/>
      </bottom>
      <diagonal/>
    </border>
    <border>
      <left/>
      <right style="medium">
        <color rgb="FF000000"/>
      </right>
      <top style="thin">
        <color theme="1" tint="0.14993743705557422"/>
      </top>
      <bottom/>
      <diagonal/>
    </border>
    <border>
      <left/>
      <right style="medium">
        <color rgb="FF000000"/>
      </right>
      <top/>
      <bottom style="thin">
        <color theme="1" tint="0.14993743705557422"/>
      </bottom>
      <diagonal/>
    </border>
    <border>
      <left/>
      <right style="medium">
        <color rgb="FF000000"/>
      </right>
      <top style="thin">
        <color rgb="FF000000"/>
      </top>
      <bottom style="thin">
        <color rgb="FF000000"/>
      </bottom>
      <diagonal/>
    </border>
    <border>
      <left/>
      <right style="medium">
        <color rgb="FF000000"/>
      </right>
      <top style="thin">
        <color rgb="FF000000"/>
      </top>
      <bottom style="thin">
        <color theme="1" tint="0.14993743705557422"/>
      </bottom>
      <diagonal/>
    </border>
    <border>
      <left style="thin">
        <color theme="1" tint="0.14993743705557422"/>
      </left>
      <right style="medium">
        <color rgb="FF000000"/>
      </right>
      <top style="thin">
        <color theme="1" tint="0.14993743705557422"/>
      </top>
      <bottom style="thin">
        <color theme="1" tint="0.14993743705557422"/>
      </bottom>
      <diagonal/>
    </border>
    <border>
      <left/>
      <right style="medium">
        <color rgb="FF000000"/>
      </right>
      <top style="thin">
        <color theme="1" tint="0.14993743705557422"/>
      </top>
      <bottom style="medium">
        <color rgb="FF000000"/>
      </bottom>
      <diagonal/>
    </border>
    <border>
      <left/>
      <right style="thick">
        <color indexed="64"/>
      </right>
      <top style="medium">
        <color rgb="FF000000"/>
      </top>
      <bottom style="medium">
        <color rgb="FF000000"/>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style="thick">
        <color indexed="64"/>
      </right>
      <top style="medium">
        <color rgb="FF000000"/>
      </top>
      <bottom style="medium">
        <color rgb="FF000000"/>
      </bottom>
      <diagonal/>
    </border>
    <border>
      <left style="thick">
        <color indexed="64"/>
      </left>
      <right/>
      <top style="medium">
        <color rgb="FF000000"/>
      </top>
      <bottom style="medium">
        <color rgb="FF000000"/>
      </bottom>
      <diagonal/>
    </border>
    <border>
      <left style="thick">
        <color indexed="64"/>
      </left>
      <right/>
      <top/>
      <bottom/>
      <diagonal/>
    </border>
    <border>
      <left style="medium">
        <color rgb="FF000000"/>
      </left>
      <right style="thick">
        <color indexed="64"/>
      </right>
      <top/>
      <bottom/>
      <diagonal/>
    </border>
    <border>
      <left style="medium">
        <color rgb="FF000000"/>
      </left>
      <right style="thick">
        <color indexed="64"/>
      </right>
      <top/>
      <bottom style="thin">
        <color indexed="64"/>
      </bottom>
      <diagonal/>
    </border>
    <border>
      <left style="medium">
        <color indexed="64"/>
      </left>
      <right style="medium">
        <color indexed="64"/>
      </right>
      <top style="medium">
        <color rgb="FF000000"/>
      </top>
      <bottom style="medium">
        <color rgb="FF000000"/>
      </bottom>
      <diagonal/>
    </border>
    <border>
      <left/>
      <right style="medium">
        <color rgb="FF000000"/>
      </right>
      <top/>
      <bottom/>
      <diagonal/>
    </border>
    <border>
      <left/>
      <right style="medium">
        <color indexed="64"/>
      </right>
      <top style="thin">
        <color indexed="64"/>
      </top>
      <bottom style="thin">
        <color indexed="64"/>
      </bottom>
      <diagonal/>
    </border>
    <border>
      <left/>
      <right style="medium">
        <color indexed="64"/>
      </right>
      <top style="thin">
        <color theme="1" tint="0.14993743705557422"/>
      </top>
      <bottom style="medium">
        <color rgb="FF000000"/>
      </bottom>
      <diagonal/>
    </border>
    <border>
      <left style="medium">
        <color indexed="64"/>
      </left>
      <right/>
      <top/>
      <bottom style="medium">
        <color rgb="FF000000"/>
      </bottom>
      <diagonal/>
    </border>
    <border>
      <left style="medium">
        <color rgb="FF000000"/>
      </left>
      <right style="thin">
        <color theme="1" tint="0.14993743705557422"/>
      </right>
      <top/>
      <bottom style="thin">
        <color theme="1" tint="0.14993743705557422"/>
      </bottom>
      <diagonal/>
    </border>
    <border>
      <left style="thin">
        <color theme="1" tint="0.14993743705557422"/>
      </left>
      <right style="medium">
        <color rgb="FF000000"/>
      </right>
      <top/>
      <bottom style="thin">
        <color theme="1" tint="0.14993743705557422"/>
      </bottom>
      <diagonal/>
    </border>
    <border>
      <left/>
      <right style="medium">
        <color rgb="FF000000"/>
      </right>
      <top style="medium">
        <color rgb="FF000000"/>
      </top>
      <bottom style="thin">
        <color indexed="64"/>
      </bottom>
      <diagonal/>
    </border>
    <border>
      <left/>
      <right style="medium">
        <color rgb="FF000000"/>
      </right>
      <top style="thin">
        <color theme="1" tint="0.14993743705557422"/>
      </top>
      <bottom style="thin">
        <color rgb="FF000000"/>
      </bottom>
      <diagonal/>
    </border>
    <border>
      <left style="medium">
        <color rgb="FF000000"/>
      </left>
      <right/>
      <top style="thin">
        <color theme="1" tint="0.14993743705557422"/>
      </top>
      <bottom style="thin">
        <color rgb="FF000000"/>
      </bottom>
      <diagonal/>
    </border>
    <border>
      <left/>
      <right/>
      <top style="thin">
        <color indexed="64"/>
      </top>
      <bottom style="thin">
        <color rgb="FF000000"/>
      </bottom>
      <diagonal/>
    </border>
    <border>
      <left/>
      <right style="medium">
        <color rgb="FF000000"/>
      </right>
      <top/>
      <bottom style="thin">
        <color rgb="FF000000"/>
      </bottom>
      <diagonal/>
    </border>
    <border>
      <left/>
      <right/>
      <top style="thin">
        <color theme="1" tint="0.14993743705557422"/>
      </top>
      <bottom/>
      <diagonal/>
    </border>
    <border>
      <left/>
      <right style="medium">
        <color rgb="FF000000"/>
      </right>
      <top style="thin">
        <color rgb="FF000000"/>
      </top>
      <bottom style="medium">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thin">
        <color rgb="FF000000"/>
      </bottom>
      <diagonal/>
    </border>
    <border>
      <left/>
      <right style="medium">
        <color indexed="64"/>
      </right>
      <top style="thin">
        <color rgb="FF000000"/>
      </top>
      <bottom style="thin">
        <color rgb="FF000000"/>
      </bottom>
      <diagonal/>
    </border>
    <border>
      <left style="medium">
        <color indexed="64"/>
      </left>
      <right/>
      <top style="medium">
        <color indexed="64"/>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rgb="FF000000"/>
      </left>
      <right style="medium">
        <color rgb="FF000000"/>
      </right>
      <top style="medium">
        <color indexed="64"/>
      </top>
      <bottom style="thin">
        <color rgb="FF000000"/>
      </bottom>
      <diagonal/>
    </border>
    <border>
      <left style="medium">
        <color rgb="FF000000"/>
      </left>
      <right style="medium">
        <color rgb="FF000000"/>
      </right>
      <top style="thin">
        <color rgb="FF000000"/>
      </top>
      <bottom style="thin">
        <color indexed="64"/>
      </bottom>
      <diagonal/>
    </border>
    <border>
      <left style="medium">
        <color indexed="64"/>
      </left>
      <right style="medium">
        <color indexed="64"/>
      </right>
      <top style="medium">
        <color indexed="64"/>
      </top>
      <bottom style="thin">
        <color rgb="FF000000"/>
      </bottom>
      <diagonal/>
    </border>
    <border>
      <left/>
      <right style="thin">
        <color rgb="FF000000"/>
      </right>
      <top style="medium">
        <color rgb="FF000000"/>
      </top>
      <bottom/>
      <diagonal/>
    </border>
    <border>
      <left style="medium">
        <color indexed="64"/>
      </left>
      <right style="medium">
        <color indexed="64"/>
      </right>
      <top style="medium">
        <color rgb="FF000000"/>
      </top>
      <bottom style="thin">
        <color indexed="64"/>
      </bottom>
      <diagonal/>
    </border>
    <border>
      <left/>
      <right/>
      <top style="medium">
        <color rgb="FF000000"/>
      </top>
      <bottom style="thin">
        <color indexed="64"/>
      </bottom>
      <diagonal/>
    </border>
    <border>
      <left style="medium">
        <color rgb="FF000000"/>
      </left>
      <right style="medium">
        <color indexed="64"/>
      </right>
      <top/>
      <bottom style="medium">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top style="thin">
        <color rgb="FF000000"/>
      </top>
      <bottom style="medium">
        <color indexed="64"/>
      </bottom>
      <diagonal/>
    </border>
    <border>
      <left style="medium">
        <color rgb="FF000000"/>
      </left>
      <right style="medium">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thin">
        <color indexed="64"/>
      </left>
      <right style="thick">
        <color indexed="64"/>
      </right>
      <top style="medium">
        <color indexed="64"/>
      </top>
      <bottom style="medium">
        <color indexed="64"/>
      </bottom>
      <diagonal/>
    </border>
    <border>
      <left style="medium">
        <color rgb="FF000000"/>
      </left>
      <right/>
      <top style="medium">
        <color indexed="64"/>
      </top>
      <bottom style="medium">
        <color indexed="64"/>
      </bottom>
      <diagonal/>
    </border>
    <border>
      <left/>
      <right/>
      <top style="thin">
        <color theme="1" tint="0.14993743705557422"/>
      </top>
      <bottom style="thin">
        <color theme="1" tint="0.14993743705557422"/>
      </bottom>
      <diagonal/>
    </border>
    <border>
      <left style="medium">
        <color indexed="64"/>
      </left>
      <right style="medium">
        <color rgb="FF000000"/>
      </right>
      <top style="thin">
        <color theme="1" tint="0.14993743705557422"/>
      </top>
      <bottom style="thin">
        <color indexed="64"/>
      </bottom>
      <diagonal/>
    </border>
    <border>
      <left/>
      <right style="medium">
        <color rgb="FF000000"/>
      </right>
      <top style="thin">
        <color rgb="FF000000"/>
      </top>
      <bottom style="thin">
        <color indexed="64"/>
      </bottom>
      <diagonal/>
    </border>
    <border>
      <left style="medium">
        <color rgb="FF000000"/>
      </left>
      <right/>
      <top style="thin">
        <color rgb="FF000000"/>
      </top>
      <bottom style="thin">
        <color indexed="64"/>
      </bottom>
      <diagonal/>
    </border>
    <border>
      <left style="medium">
        <color indexed="64"/>
      </left>
      <right/>
      <top/>
      <bottom style="thin">
        <color indexed="64"/>
      </bottom>
      <diagonal/>
    </border>
    <border>
      <left style="medium">
        <color rgb="FF000000"/>
      </left>
      <right/>
      <top/>
      <bottom style="thin">
        <color indexed="64"/>
      </bottom>
      <diagonal/>
    </border>
    <border>
      <left style="medium">
        <color rgb="FF000000"/>
      </left>
      <right style="medium">
        <color rgb="FF000000"/>
      </right>
      <top style="thin">
        <color theme="1" tint="0.14993743705557422"/>
      </top>
      <bottom style="thin">
        <color indexed="64"/>
      </bottom>
      <diagonal/>
    </border>
    <border>
      <left/>
      <right style="medium">
        <color indexed="64"/>
      </right>
      <top style="thin">
        <color theme="1" tint="0.14993743705557422"/>
      </top>
      <bottom style="thin">
        <color indexed="64"/>
      </bottom>
      <diagonal/>
    </border>
    <border>
      <left style="medium">
        <color rgb="FF000000"/>
      </left>
      <right style="medium">
        <color indexed="64"/>
      </right>
      <top style="thin">
        <color theme="1" tint="0.14993743705557422"/>
      </top>
      <bottom style="thin">
        <color indexed="64"/>
      </bottom>
      <diagonal/>
    </border>
    <border>
      <left style="medium">
        <color indexed="64"/>
      </left>
      <right style="medium">
        <color rgb="FF000000"/>
      </right>
      <top/>
      <bottom style="thin">
        <color indexed="64"/>
      </bottom>
      <diagonal/>
    </border>
    <border>
      <left style="medium">
        <color rgb="FF000000"/>
      </left>
      <right/>
      <top style="thin">
        <color theme="1" tint="0.14993743705557422"/>
      </top>
      <bottom style="thin">
        <color indexed="64"/>
      </bottom>
      <diagonal/>
    </border>
    <border>
      <left/>
      <right style="thick">
        <color indexed="64"/>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rgb="FF000000"/>
      </left>
      <right style="medium">
        <color rgb="FF000000"/>
      </right>
      <top style="medium">
        <color indexed="64"/>
      </top>
      <bottom style="medium">
        <color indexed="64"/>
      </bottom>
      <diagonal/>
    </border>
    <border>
      <left style="medium">
        <color rgb="FF000000"/>
      </left>
      <right style="medium">
        <color rgb="FF000000"/>
      </right>
      <top style="thin">
        <color indexed="64"/>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medium">
        <color rgb="FF000000"/>
      </left>
      <right/>
      <top style="medium">
        <color indexed="64"/>
      </top>
      <bottom/>
      <diagonal/>
    </border>
    <border>
      <left style="medium">
        <color rgb="FF000000"/>
      </left>
      <right/>
      <top style="thin">
        <color rgb="FF000000"/>
      </top>
      <bottom style="medium">
        <color indexed="64"/>
      </bottom>
      <diagonal/>
    </border>
    <border>
      <left style="thin">
        <color rgb="FF000000"/>
      </left>
      <right/>
      <top style="thin">
        <color rgb="FF000000"/>
      </top>
      <bottom style="medium">
        <color indexed="64"/>
      </bottom>
      <diagonal/>
    </border>
    <border>
      <left/>
      <right style="medium">
        <color rgb="FF000000"/>
      </right>
      <top style="medium">
        <color indexed="64"/>
      </top>
      <bottom style="medium">
        <color indexed="64"/>
      </bottom>
      <diagonal/>
    </border>
    <border>
      <left style="thin">
        <color rgb="FF000000"/>
      </left>
      <right/>
      <top style="thin">
        <color rgb="FF000000"/>
      </top>
      <bottom style="thin">
        <color indexed="64"/>
      </bottom>
      <diagonal/>
    </border>
    <border>
      <left style="medium">
        <color indexed="64"/>
      </left>
      <right style="medium">
        <color indexed="64"/>
      </right>
      <top style="thin">
        <color rgb="FF000000"/>
      </top>
      <bottom style="thin">
        <color indexed="64"/>
      </bottom>
      <diagonal/>
    </border>
    <border>
      <left/>
      <right/>
      <top style="thin">
        <color rgb="FF000000"/>
      </top>
      <bottom style="thin">
        <color indexed="64"/>
      </bottom>
      <diagonal/>
    </border>
    <border>
      <left style="medium">
        <color indexed="64"/>
      </left>
      <right style="medium">
        <color indexed="64"/>
      </right>
      <top style="thin">
        <color indexed="64"/>
      </top>
      <bottom style="thin">
        <color rgb="FF000000"/>
      </bottom>
      <diagonal/>
    </border>
    <border>
      <left/>
      <right style="medium">
        <color rgb="FF000000"/>
      </right>
      <top style="thin">
        <color indexed="64"/>
      </top>
      <bottom style="thin">
        <color rgb="FF000000"/>
      </bottom>
      <diagonal/>
    </border>
    <border>
      <left style="thin">
        <color indexed="64"/>
      </left>
      <right/>
      <top style="thin">
        <color indexed="64"/>
      </top>
      <bottom/>
      <diagonal/>
    </border>
    <border>
      <left/>
      <right style="medium">
        <color rgb="FF000000"/>
      </right>
      <top/>
      <bottom style="medium">
        <color rgb="FF000000"/>
      </bottom>
      <diagonal/>
    </border>
    <border>
      <left style="medium">
        <color rgb="FF000000"/>
      </left>
      <right style="medium">
        <color rgb="FF000000"/>
      </right>
      <top/>
      <bottom style="thick">
        <color rgb="FF000000"/>
      </bottom>
      <diagonal/>
    </border>
    <border>
      <left/>
      <right style="medium">
        <color rgb="FF000000"/>
      </right>
      <top/>
      <bottom style="thick">
        <color rgb="FF000000"/>
      </bottom>
      <diagonal/>
    </border>
    <border>
      <left style="medium">
        <color indexed="64"/>
      </left>
      <right style="medium">
        <color indexed="64"/>
      </right>
      <top/>
      <bottom style="thin">
        <color theme="4"/>
      </bottom>
      <diagonal/>
    </border>
    <border>
      <left/>
      <right style="medium">
        <color rgb="FF000000"/>
      </right>
      <top/>
      <bottom style="thin">
        <color theme="4"/>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style="thin">
        <color indexed="64"/>
      </top>
      <bottom style="thin">
        <color indexed="64"/>
      </bottom>
      <diagonal/>
    </border>
    <border>
      <left style="thin">
        <color rgb="FF000000"/>
      </left>
      <right style="medium">
        <color indexed="64"/>
      </right>
      <top/>
      <bottom style="thin">
        <color rgb="FF000000"/>
      </bottom>
      <diagonal/>
    </border>
    <border>
      <left style="medium">
        <color rgb="FF000000"/>
      </left>
      <right/>
      <top style="thin">
        <color indexed="64"/>
      </top>
      <bottom/>
      <diagonal/>
    </border>
    <border>
      <left/>
      <right/>
      <top/>
      <bottom style="thin">
        <color theme="1" tint="0.14993743705557422"/>
      </bottom>
      <diagonal/>
    </border>
    <border>
      <left/>
      <right/>
      <top style="thin">
        <color theme="1" tint="0.14993743705557422"/>
      </top>
      <bottom style="thin">
        <color indexed="64"/>
      </bottom>
      <diagonal/>
    </border>
    <border>
      <left style="medium">
        <color indexed="64"/>
      </left>
      <right style="medium">
        <color indexed="64"/>
      </right>
      <top/>
      <bottom style="thin">
        <color theme="1" tint="0.14993743705557422"/>
      </bottom>
      <diagonal/>
    </border>
    <border>
      <left style="medium">
        <color indexed="64"/>
      </left>
      <right style="medium">
        <color indexed="64"/>
      </right>
      <top style="thin">
        <color theme="1" tint="0.14993743705557422"/>
      </top>
      <bottom style="thin">
        <color indexed="64"/>
      </bottom>
      <diagonal/>
    </border>
    <border>
      <left/>
      <right style="thin">
        <color indexed="64"/>
      </right>
      <top style="thin">
        <color indexed="64"/>
      </top>
      <bottom/>
      <diagonal/>
    </border>
    <border>
      <left/>
      <right style="medium">
        <color rgb="FF000000"/>
      </right>
      <top style="thin">
        <color rgb="FF000000"/>
      </top>
      <bottom/>
      <diagonal/>
    </border>
    <border>
      <left/>
      <right style="medium">
        <color rgb="FF000000"/>
      </right>
      <top style="medium">
        <color indexed="64"/>
      </top>
      <bottom style="thin">
        <color rgb="FF000000"/>
      </bottom>
      <diagonal/>
    </border>
  </borders>
  <cellStyleXfs count="21">
    <xf numFmtId="0" fontId="0" fillId="0" borderId="0"/>
    <xf numFmtId="0" fontId="5" fillId="0" borderId="0"/>
    <xf numFmtId="0" fontId="9" fillId="0" borderId="0"/>
    <xf numFmtId="0" fontId="10" fillId="0" borderId="0"/>
    <xf numFmtId="9" fontId="5" fillId="0" borderId="0" applyFont="0" applyFill="0" applyBorder="0" applyAlignment="0" applyProtection="0"/>
    <xf numFmtId="0" fontId="11" fillId="0" borderId="0"/>
    <xf numFmtId="0" fontId="14" fillId="0" borderId="0"/>
    <xf numFmtId="0" fontId="15" fillId="0" borderId="0"/>
    <xf numFmtId="0" fontId="6" fillId="0" borderId="0"/>
    <xf numFmtId="0" fontId="16" fillId="0" borderId="0"/>
    <xf numFmtId="0" fontId="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8" fillId="0" borderId="0"/>
    <xf numFmtId="0" fontId="6" fillId="0" borderId="0"/>
    <xf numFmtId="9" fontId="1" fillId="0" borderId="0" applyFont="0" applyFill="0" applyBorder="0" applyAlignment="0" applyProtection="0"/>
  </cellStyleXfs>
  <cellXfs count="1039">
    <xf numFmtId="0" fontId="0" fillId="0" borderId="0" xfId="0"/>
    <xf numFmtId="0" fontId="0" fillId="0" borderId="1" xfId="0" applyBorder="1"/>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wrapText="1"/>
    </xf>
    <xf numFmtId="165" fontId="0" fillId="0" borderId="0" xfId="0" applyNumberFormat="1"/>
    <xf numFmtId="0" fontId="0" fillId="0" borderId="0" xfId="0" applyAlignment="1">
      <alignment horizontal="center" vertical="center"/>
    </xf>
    <xf numFmtId="15" fontId="0" fillId="0" borderId="1" xfId="0" applyNumberFormat="1" applyBorder="1"/>
    <xf numFmtId="0" fontId="0" fillId="0" borderId="1" xfId="0" applyBorder="1" applyAlignment="1">
      <alignment wrapText="1"/>
    </xf>
    <xf numFmtId="165" fontId="0" fillId="3" borderId="1" xfId="0" applyNumberFormat="1" applyFill="1" applyBorder="1" applyAlignment="1">
      <alignment horizontal="center"/>
    </xf>
    <xf numFmtId="0" fontId="0" fillId="4" borderId="1" xfId="0" applyFill="1" applyBorder="1" applyAlignment="1">
      <alignment horizontal="center"/>
    </xf>
    <xf numFmtId="0" fontId="0" fillId="6" borderId="1" xfId="0" applyFill="1" applyBorder="1" applyAlignment="1">
      <alignment horizontal="center"/>
    </xf>
    <xf numFmtId="165" fontId="0" fillId="0" borderId="1" xfId="0" applyNumberFormat="1" applyBorder="1" applyAlignment="1">
      <alignment horizontal="center"/>
    </xf>
    <xf numFmtId="165" fontId="0" fillId="2" borderId="1" xfId="0" applyNumberFormat="1" applyFill="1" applyBorder="1" applyAlignment="1">
      <alignment horizontal="center"/>
    </xf>
    <xf numFmtId="165" fontId="0" fillId="5" borderId="1" xfId="0" applyNumberFormat="1" applyFill="1" applyBorder="1" applyAlignment="1">
      <alignment horizontal="center"/>
    </xf>
    <xf numFmtId="0" fontId="0" fillId="2" borderId="0" xfId="0" applyFill="1"/>
    <xf numFmtId="165" fontId="0" fillId="2" borderId="0" xfId="0" applyNumberFormat="1" applyFill="1"/>
    <xf numFmtId="0" fontId="0" fillId="2" borderId="1" xfId="0" applyFill="1" applyBorder="1" applyAlignment="1">
      <alignment horizontal="center"/>
    </xf>
    <xf numFmtId="165" fontId="0" fillId="2" borderId="1" xfId="0" applyNumberFormat="1" applyFill="1" applyBorder="1" applyAlignment="1">
      <alignment horizontal="center" vertical="center"/>
    </xf>
    <xf numFmtId="0" fontId="0" fillId="0" borderId="1" xfId="0" applyBorder="1" applyAlignment="1">
      <alignment horizontal="center"/>
    </xf>
    <xf numFmtId="165" fontId="0" fillId="0" borderId="1" xfId="0" applyNumberFormat="1" applyBorder="1" applyAlignment="1">
      <alignment horizontal="center" vertical="center"/>
    </xf>
    <xf numFmtId="165" fontId="7" fillId="0" borderId="1" xfId="0" applyNumberFormat="1" applyFont="1" applyBorder="1" applyAlignment="1">
      <alignment horizontal="center"/>
    </xf>
    <xf numFmtId="0" fontId="7" fillId="0" borderId="0" xfId="0" applyFont="1"/>
    <xf numFmtId="165" fontId="0" fillId="0" borderId="0" xfId="0" applyNumberFormat="1" applyAlignment="1">
      <alignment horizontal="center"/>
    </xf>
    <xf numFmtId="166" fontId="0" fillId="0" borderId="1" xfId="0" applyNumberFormat="1" applyBorder="1"/>
    <xf numFmtId="0" fontId="3" fillId="0" borderId="0" xfId="0" applyFont="1"/>
    <xf numFmtId="0" fontId="0" fillId="0" borderId="0" xfId="0" applyAlignment="1">
      <alignment horizontal="center" vertical="center" textRotation="90"/>
    </xf>
    <xf numFmtId="165" fontId="7" fillId="2" borderId="1" xfId="0" applyNumberFormat="1" applyFont="1" applyFill="1" applyBorder="1" applyAlignment="1">
      <alignment horizontal="center" vertical="center"/>
    </xf>
    <xf numFmtId="15" fontId="0" fillId="0" borderId="1" xfId="0" applyNumberFormat="1" applyBorder="1" applyAlignment="1">
      <alignment horizontal="center"/>
    </xf>
    <xf numFmtId="0" fontId="0" fillId="2" borderId="0" xfId="0" applyFill="1" applyAlignment="1">
      <alignment horizontal="center" vertical="center"/>
    </xf>
    <xf numFmtId="165" fontId="0" fillId="2" borderId="1" xfId="0" applyNumberFormat="1" applyFill="1" applyBorder="1"/>
    <xf numFmtId="0" fontId="0" fillId="2" borderId="1" xfId="0" applyFill="1" applyBorder="1"/>
    <xf numFmtId="165" fontId="0" fillId="2" borderId="0" xfId="0" applyNumberFormat="1" applyFill="1" applyAlignment="1">
      <alignment horizontal="center" vertical="center"/>
    </xf>
    <xf numFmtId="0" fontId="0" fillId="2" borderId="1" xfId="0" applyFill="1" applyBorder="1" applyAlignment="1">
      <alignment horizontal="center" vertical="center"/>
    </xf>
    <xf numFmtId="0" fontId="19" fillId="0" borderId="1" xfId="0" applyFont="1" applyBorder="1" applyAlignment="1">
      <alignment horizontal="center" wrapText="1"/>
    </xf>
    <xf numFmtId="0" fontId="12" fillId="0" borderId="1" xfId="0" applyFont="1" applyBorder="1" applyAlignment="1">
      <alignment horizontal="center"/>
    </xf>
    <xf numFmtId="0" fontId="21" fillId="0" borderId="1" xfId="0" applyFont="1" applyBorder="1"/>
    <xf numFmtId="0" fontId="0" fillId="7" borderId="1" xfId="0" applyFill="1" applyBorder="1" applyAlignment="1">
      <alignment horizontal="center"/>
    </xf>
    <xf numFmtId="167" fontId="0" fillId="0" borderId="1" xfId="0" applyNumberFormat="1" applyBorder="1" applyAlignment="1">
      <alignment horizontal="center"/>
    </xf>
    <xf numFmtId="0" fontId="8" fillId="0" borderId="3" xfId="0" applyFont="1" applyBorder="1" applyAlignment="1">
      <alignment wrapText="1"/>
    </xf>
    <xf numFmtId="0" fontId="0" fillId="7" borderId="1" xfId="0" applyFill="1" applyBorder="1" applyAlignment="1">
      <alignment textRotation="90"/>
    </xf>
    <xf numFmtId="0" fontId="0" fillId="9" borderId="1" xfId="0" applyFill="1" applyBorder="1" applyAlignment="1">
      <alignment horizontal="center" textRotation="90"/>
    </xf>
    <xf numFmtId="0" fontId="0" fillId="9" borderId="1" xfId="0" applyFill="1" applyBorder="1" applyAlignment="1">
      <alignment textRotation="90"/>
    </xf>
    <xf numFmtId="0" fontId="0" fillId="9" borderId="3" xfId="0" applyFill="1" applyBorder="1" applyAlignment="1">
      <alignment horizontal="center" textRotation="90"/>
    </xf>
    <xf numFmtId="0" fontId="0" fillId="8" borderId="1" xfId="0" applyFill="1" applyBorder="1" applyAlignment="1">
      <alignment horizontal="center" textRotation="90"/>
    </xf>
    <xf numFmtId="0" fontId="0" fillId="8" borderId="1" xfId="0" applyFill="1" applyBorder="1" applyAlignment="1">
      <alignment textRotation="90"/>
    </xf>
    <xf numFmtId="0" fontId="0" fillId="10" borderId="10" xfId="0" applyFill="1" applyBorder="1"/>
    <xf numFmtId="0" fontId="0" fillId="10" borderId="9" xfId="0" applyFill="1" applyBorder="1"/>
    <xf numFmtId="0" fontId="0" fillId="10" borderId="9" xfId="0" applyFill="1" applyBorder="1" applyAlignment="1">
      <alignment horizontal="center" vertical="center"/>
    </xf>
    <xf numFmtId="0" fontId="0" fillId="10" borderId="9" xfId="0" applyFill="1" applyBorder="1" applyAlignment="1">
      <alignment horizontal="center" vertical="center" textRotation="90"/>
    </xf>
    <xf numFmtId="0" fontId="0" fillId="10" borderId="0" xfId="0" applyFill="1"/>
    <xf numFmtId="0" fontId="0" fillId="9" borderId="3" xfId="0" applyFill="1" applyBorder="1" applyAlignment="1">
      <alignment horizontal="center" vertical="center"/>
    </xf>
    <xf numFmtId="0" fontId="0" fillId="9" borderId="5" xfId="0" applyFill="1" applyBorder="1" applyAlignment="1">
      <alignment horizontal="center" vertical="center"/>
    </xf>
    <xf numFmtId="0" fontId="0" fillId="9" borderId="1" xfId="0" applyFill="1" applyBorder="1"/>
    <xf numFmtId="0" fontId="0" fillId="8" borderId="1" xfId="0" applyFill="1" applyBorder="1"/>
    <xf numFmtId="0" fontId="0" fillId="9" borderId="1" xfId="0" applyFill="1" applyBorder="1" applyAlignment="1">
      <alignment horizontal="center" vertical="center"/>
    </xf>
    <xf numFmtId="14" fontId="0" fillId="0" borderId="0" xfId="0" applyNumberFormat="1"/>
    <xf numFmtId="0" fontId="0" fillId="9" borderId="1" xfId="0" applyFill="1" applyBorder="1" applyAlignment="1">
      <alignment horizontal="center" vertical="center" textRotation="90"/>
    </xf>
    <xf numFmtId="0" fontId="0" fillId="0" borderId="3" xfId="0" applyBorder="1"/>
    <xf numFmtId="0" fontId="0" fillId="9" borderId="3" xfId="0" applyFill="1" applyBorder="1" applyAlignment="1">
      <alignment horizontal="center" vertical="center" textRotation="90"/>
    </xf>
    <xf numFmtId="0" fontId="0" fillId="9" borderId="3" xfId="0" applyFill="1" applyBorder="1"/>
    <xf numFmtId="0" fontId="0" fillId="8" borderId="3" xfId="0" applyFill="1" applyBorder="1"/>
    <xf numFmtId="0" fontId="0" fillId="9" borderId="1" xfId="0" applyFill="1" applyBorder="1" applyAlignment="1">
      <alignment horizontal="center" textRotation="90" wrapText="1"/>
    </xf>
    <xf numFmtId="0" fontId="0" fillId="9" borderId="1" xfId="0" applyFill="1" applyBorder="1" applyAlignment="1">
      <alignment horizontal="left" vertical="center"/>
    </xf>
    <xf numFmtId="0" fontId="0" fillId="8" borderId="3" xfId="0" applyFill="1" applyBorder="1" applyAlignment="1">
      <alignment horizontal="center" vertical="center"/>
    </xf>
    <xf numFmtId="0" fontId="0" fillId="0" borderId="10" xfId="0" applyBorder="1"/>
    <xf numFmtId="0" fontId="0" fillId="0" borderId="7" xfId="0" applyBorder="1"/>
    <xf numFmtId="0" fontId="0" fillId="8" borderId="1" xfId="0" applyFill="1" applyBorder="1" applyAlignment="1">
      <alignment horizontal="center" vertical="center"/>
    </xf>
    <xf numFmtId="0" fontId="0" fillId="7" borderId="10" xfId="0" applyFill="1" applyBorder="1"/>
    <xf numFmtId="0" fontId="0" fillId="7" borderId="1" xfId="0" applyFill="1" applyBorder="1"/>
    <xf numFmtId="0" fontId="0" fillId="7" borderId="1" xfId="0" applyFill="1" applyBorder="1" applyAlignment="1">
      <alignment horizontal="center" vertical="center"/>
    </xf>
    <xf numFmtId="0" fontId="0" fillId="5" borderId="10" xfId="0" applyFill="1" applyBorder="1"/>
    <xf numFmtId="0" fontId="0" fillId="5" borderId="1" xfId="0" applyFill="1" applyBorder="1"/>
    <xf numFmtId="0" fontId="0" fillId="5" borderId="1" xfId="0" applyFill="1" applyBorder="1" applyAlignment="1">
      <alignment horizontal="center" vertical="center"/>
    </xf>
    <xf numFmtId="0" fontId="0" fillId="5" borderId="1" xfId="0" applyFill="1" applyBorder="1" applyAlignment="1">
      <alignment horizontal="center"/>
    </xf>
    <xf numFmtId="0" fontId="0" fillId="0" borderId="11" xfId="0" applyBorder="1"/>
    <xf numFmtId="0" fontId="0" fillId="0" borderId="4" xfId="0" applyBorder="1"/>
    <xf numFmtId="0" fontId="0" fillId="0" borderId="9" xfId="0" applyBorder="1"/>
    <xf numFmtId="0" fontId="0" fillId="0" borderId="9" xfId="0" applyBorder="1" applyAlignment="1">
      <alignment horizontal="center" vertical="center" textRotation="90"/>
    </xf>
    <xf numFmtId="0" fontId="0" fillId="0" borderId="2" xfId="0" applyBorder="1"/>
    <xf numFmtId="165" fontId="0" fillId="7" borderId="1" xfId="0" applyNumberFormat="1" applyFill="1" applyBorder="1" applyAlignment="1">
      <alignment horizontal="center" vertical="center"/>
    </xf>
    <xf numFmtId="0" fontId="19" fillId="0" borderId="1" xfId="0" applyFont="1" applyBorder="1" applyAlignment="1">
      <alignment horizontal="center"/>
    </xf>
    <xf numFmtId="15" fontId="12" fillId="0" borderId="1" xfId="0" applyNumberFormat="1" applyFont="1" applyBorder="1" applyAlignment="1">
      <alignment horizontal="center"/>
    </xf>
    <xf numFmtId="0" fontId="20" fillId="0" borderId="1" xfId="0" applyFont="1" applyBorder="1" applyAlignment="1">
      <alignment horizontal="center"/>
    </xf>
    <xf numFmtId="0" fontId="20" fillId="0" borderId="7" xfId="0" applyFont="1" applyBorder="1" applyAlignment="1" applyProtection="1">
      <alignment horizontal="center"/>
      <protection locked="0"/>
    </xf>
    <xf numFmtId="0" fontId="22" fillId="0" borderId="1" xfId="0" applyFont="1" applyBorder="1" applyAlignment="1">
      <alignment horizontal="center"/>
    </xf>
    <xf numFmtId="0" fontId="19" fillId="0" borderId="1" xfId="0" applyFont="1" applyBorder="1" applyAlignment="1">
      <alignment horizontal="center" vertical="center"/>
    </xf>
    <xf numFmtId="0" fontId="0" fillId="0" borderId="1" xfId="0" applyBorder="1" applyAlignment="1">
      <alignment horizontal="left"/>
    </xf>
    <xf numFmtId="0" fontId="13" fillId="2" borderId="1" xfId="0" applyFont="1" applyFill="1" applyBorder="1" applyAlignment="1">
      <alignment horizontal="left" wrapText="1"/>
    </xf>
    <xf numFmtId="0" fontId="8" fillId="2" borderId="1" xfId="0" applyFont="1" applyFill="1" applyBorder="1" applyAlignment="1">
      <alignment horizontal="left" wrapText="1"/>
    </xf>
    <xf numFmtId="0" fontId="3" fillId="2" borderId="1" xfId="0" applyFont="1" applyFill="1" applyBorder="1" applyAlignment="1">
      <alignment horizontal="left" wrapText="1"/>
    </xf>
    <xf numFmtId="0" fontId="23" fillId="0" borderId="1" xfId="0" applyFont="1" applyBorder="1" applyAlignment="1">
      <alignment horizontal="center"/>
    </xf>
    <xf numFmtId="0" fontId="4" fillId="0" borderId="0" xfId="0" applyFont="1" applyAlignment="1">
      <alignment vertical="center"/>
    </xf>
    <xf numFmtId="0" fontId="3" fillId="0" borderId="0" xfId="0" applyFont="1" applyAlignment="1">
      <alignment vertical="center"/>
    </xf>
    <xf numFmtId="0" fontId="29" fillId="0" borderId="0" xfId="0" applyFont="1"/>
    <xf numFmtId="0" fontId="3" fillId="2" borderId="0" xfId="0" applyFont="1" applyFill="1"/>
    <xf numFmtId="0" fontId="0" fillId="0" borderId="17" xfId="0" applyBorder="1"/>
    <xf numFmtId="0" fontId="0" fillId="0" borderId="19" xfId="0" applyBorder="1"/>
    <xf numFmtId="0" fontId="30" fillId="11" borderId="15" xfId="0" applyFont="1" applyFill="1" applyBorder="1" applyAlignment="1">
      <alignment horizontal="left" vertical="center" wrapText="1"/>
    </xf>
    <xf numFmtId="0" fontId="30" fillId="11" borderId="18" xfId="0" applyFont="1" applyFill="1" applyBorder="1" applyAlignment="1">
      <alignment horizontal="left" vertical="center" wrapText="1"/>
    </xf>
    <xf numFmtId="0" fontId="0" fillId="0" borderId="20" xfId="0" applyBorder="1"/>
    <xf numFmtId="0" fontId="30" fillId="11" borderId="15" xfId="0" applyFont="1" applyFill="1" applyBorder="1" applyAlignment="1">
      <alignment horizontal="left" vertical="center"/>
    </xf>
    <xf numFmtId="0" fontId="0" fillId="0" borderId="22" xfId="0" applyBorder="1"/>
    <xf numFmtId="0" fontId="0" fillId="0" borderId="21" xfId="0" applyBorder="1"/>
    <xf numFmtId="0" fontId="36" fillId="0" borderId="1" xfId="0" applyFont="1" applyBorder="1" applyAlignment="1">
      <alignment horizontal="center"/>
    </xf>
    <xf numFmtId="0" fontId="36" fillId="0" borderId="0" xfId="0" applyFont="1" applyAlignment="1">
      <alignment horizontal="center" vertical="center"/>
    </xf>
    <xf numFmtId="0" fontId="12" fillId="0" borderId="0" xfId="0" applyFont="1"/>
    <xf numFmtId="0" fontId="36" fillId="0" borderId="0" xfId="0" applyFont="1" applyAlignment="1">
      <alignment horizontal="center" vertical="center" wrapText="1"/>
    </xf>
    <xf numFmtId="0" fontId="0" fillId="0" borderId="5" xfId="0" applyBorder="1"/>
    <xf numFmtId="9" fontId="33" fillId="0" borderId="0" xfId="4" applyFont="1" applyFill="1" applyBorder="1"/>
    <xf numFmtId="0" fontId="13" fillId="0" borderId="0" xfId="0" applyFont="1"/>
    <xf numFmtId="14" fontId="37" fillId="4" borderId="22" xfId="0" applyNumberFormat="1" applyFont="1" applyFill="1" applyBorder="1" applyAlignment="1" applyProtection="1">
      <alignment horizontal="center" vertical="center"/>
      <protection locked="0"/>
    </xf>
    <xf numFmtId="14" fontId="38" fillId="4" borderId="22" xfId="0" applyNumberFormat="1" applyFont="1" applyFill="1" applyBorder="1" applyAlignment="1" applyProtection="1">
      <alignment horizontal="center" vertical="center"/>
      <protection locked="0"/>
    </xf>
    <xf numFmtId="14" fontId="38" fillId="24" borderId="22" xfId="0" applyNumberFormat="1" applyFont="1" applyFill="1" applyBorder="1" applyAlignment="1" applyProtection="1">
      <alignment horizontal="center" vertical="center"/>
      <protection locked="0"/>
    </xf>
    <xf numFmtId="14" fontId="37" fillId="24" borderId="22" xfId="0" applyNumberFormat="1" applyFont="1" applyFill="1" applyBorder="1" applyAlignment="1" applyProtection="1">
      <alignment horizontal="center" vertical="center"/>
      <protection locked="0"/>
    </xf>
    <xf numFmtId="0" fontId="37" fillId="22" borderId="22" xfId="0" applyFont="1" applyFill="1" applyBorder="1" applyAlignment="1" applyProtection="1">
      <alignment horizontal="center" vertical="center"/>
      <protection locked="0"/>
    </xf>
    <xf numFmtId="0" fontId="37" fillId="22" borderId="21" xfId="0" applyFont="1" applyFill="1" applyBorder="1" applyAlignment="1" applyProtection="1">
      <alignment horizontal="center" vertical="center"/>
      <protection locked="0"/>
    </xf>
    <xf numFmtId="0" fontId="37" fillId="22" borderId="22" xfId="0" applyFont="1" applyFill="1" applyBorder="1" applyAlignment="1">
      <alignment horizontal="center" vertical="center"/>
    </xf>
    <xf numFmtId="0" fontId="37" fillId="22" borderId="21" xfId="0" applyFont="1" applyFill="1" applyBorder="1" applyAlignment="1">
      <alignment horizontal="center" vertical="center"/>
    </xf>
    <xf numFmtId="3" fontId="37" fillId="22" borderId="22" xfId="0" applyNumberFormat="1" applyFont="1" applyFill="1" applyBorder="1" applyAlignment="1">
      <alignment horizontal="center" vertical="center"/>
    </xf>
    <xf numFmtId="14" fontId="38" fillId="24" borderId="21" xfId="0" applyNumberFormat="1" applyFont="1" applyFill="1" applyBorder="1" applyAlignment="1" applyProtection="1">
      <alignment horizontal="center" vertical="center"/>
      <protection locked="0"/>
    </xf>
    <xf numFmtId="14" fontId="37" fillId="22" borderId="22" xfId="0" applyNumberFormat="1" applyFont="1" applyFill="1" applyBorder="1" applyAlignment="1">
      <alignment horizontal="center" vertical="center"/>
    </xf>
    <xf numFmtId="0" fontId="13" fillId="0" borderId="0" xfId="0" applyFont="1" applyAlignment="1">
      <alignment horizontal="center" vertical="center"/>
    </xf>
    <xf numFmtId="14" fontId="36" fillId="0" borderId="2" xfId="0" applyNumberFormat="1" applyFont="1" applyBorder="1" applyAlignment="1">
      <alignment horizontal="center"/>
    </xf>
    <xf numFmtId="0" fontId="36" fillId="0" borderId="10" xfId="0" applyFont="1" applyBorder="1" applyAlignment="1">
      <alignment horizontal="center"/>
    </xf>
    <xf numFmtId="14" fontId="13" fillId="0" borderId="0" xfId="0" applyNumberFormat="1" applyFont="1"/>
    <xf numFmtId="0" fontId="43" fillId="0" borderId="0" xfId="0" applyFont="1"/>
    <xf numFmtId="0" fontId="43" fillId="0" borderId="22" xfId="0" applyFont="1" applyBorder="1" applyAlignment="1">
      <alignment horizontal="center" vertical="center"/>
    </xf>
    <xf numFmtId="0" fontId="43" fillId="0" borderId="6" xfId="0" applyFont="1" applyBorder="1" applyAlignment="1">
      <alignment horizontal="center" vertical="center"/>
    </xf>
    <xf numFmtId="0" fontId="43" fillId="0" borderId="31" xfId="0" applyFont="1" applyBorder="1" applyAlignment="1">
      <alignment horizontal="center" vertical="center"/>
    </xf>
    <xf numFmtId="0" fontId="43" fillId="0" borderId="12" xfId="0" applyFont="1" applyBorder="1" applyAlignment="1">
      <alignment horizontal="center" vertical="center"/>
    </xf>
    <xf numFmtId="0" fontId="43" fillId="0" borderId="35" xfId="0" applyFont="1" applyBorder="1" applyAlignment="1">
      <alignment horizontal="center" vertical="center"/>
    </xf>
    <xf numFmtId="14" fontId="42" fillId="0" borderId="31" xfId="0" applyNumberFormat="1" applyFont="1" applyBorder="1" applyAlignment="1">
      <alignment horizontal="center" vertical="center"/>
    </xf>
    <xf numFmtId="165" fontId="42" fillId="0" borderId="44" xfId="0" applyNumberFormat="1" applyFont="1" applyBorder="1" applyAlignment="1">
      <alignment horizontal="center" vertical="center"/>
    </xf>
    <xf numFmtId="165" fontId="42" fillId="0" borderId="31" xfId="0" applyNumberFormat="1" applyFont="1" applyBorder="1" applyAlignment="1">
      <alignment horizontal="center" vertical="center"/>
    </xf>
    <xf numFmtId="165" fontId="42" fillId="0" borderId="31" xfId="0" applyNumberFormat="1" applyFont="1" applyBorder="1" applyAlignment="1">
      <alignment horizontal="center" vertical="center" wrapText="1"/>
    </xf>
    <xf numFmtId="0" fontId="39" fillId="0" borderId="22" xfId="0" applyFont="1" applyBorder="1" applyAlignment="1">
      <alignment horizontal="center" vertical="center" wrapText="1"/>
    </xf>
    <xf numFmtId="165" fontId="43" fillId="0" borderId="31" xfId="0" applyNumberFormat="1" applyFont="1" applyBorder="1" applyAlignment="1">
      <alignment horizontal="center" vertical="center" wrapText="1"/>
    </xf>
    <xf numFmtId="164" fontId="43" fillId="0" borderId="22" xfId="0" applyNumberFormat="1" applyFont="1" applyBorder="1" applyAlignment="1">
      <alignment horizontal="center" vertical="center" wrapText="1"/>
    </xf>
    <xf numFmtId="16" fontId="42" fillId="0" borderId="31" xfId="0" applyNumberFormat="1" applyFont="1" applyBorder="1" applyAlignment="1">
      <alignment horizontal="center" vertical="center" wrapText="1"/>
    </xf>
    <xf numFmtId="0" fontId="37" fillId="22" borderId="49" xfId="0" applyFont="1" applyFill="1" applyBorder="1" applyAlignment="1" applyProtection="1">
      <alignment horizontal="center" vertical="center"/>
      <protection locked="0"/>
    </xf>
    <xf numFmtId="14" fontId="37" fillId="22" borderId="48" xfId="0" applyNumberFormat="1" applyFont="1" applyFill="1" applyBorder="1" applyAlignment="1" applyProtection="1">
      <alignment horizontal="center" vertical="center"/>
      <protection locked="0"/>
    </xf>
    <xf numFmtId="0" fontId="37" fillId="22" borderId="49" xfId="0" applyFont="1" applyFill="1" applyBorder="1" applyAlignment="1">
      <alignment horizontal="center" vertical="center"/>
    </xf>
    <xf numFmtId="14" fontId="37" fillId="22" borderId="49" xfId="0" applyNumberFormat="1" applyFont="1" applyFill="1" applyBorder="1" applyAlignment="1">
      <alignment horizontal="center" vertical="center"/>
    </xf>
    <xf numFmtId="3" fontId="37" fillId="22" borderId="49" xfId="0" applyNumberFormat="1" applyFont="1" applyFill="1" applyBorder="1" applyAlignment="1">
      <alignment horizontal="center" vertical="center"/>
    </xf>
    <xf numFmtId="0" fontId="37" fillId="22" borderId="54" xfId="0" applyFont="1" applyFill="1" applyBorder="1" applyAlignment="1">
      <alignment horizontal="center" vertical="center"/>
    </xf>
    <xf numFmtId="0" fontId="31" fillId="11" borderId="55" xfId="0" applyFont="1" applyFill="1" applyBorder="1" applyAlignment="1">
      <alignment vertical="center"/>
    </xf>
    <xf numFmtId="14" fontId="38" fillId="4" borderId="49" xfId="0" applyNumberFormat="1" applyFont="1" applyFill="1" applyBorder="1" applyAlignment="1" applyProtection="1">
      <alignment horizontal="center" vertical="center"/>
      <protection locked="0"/>
    </xf>
    <xf numFmtId="0" fontId="37" fillId="22" borderId="48" xfId="0" applyFont="1" applyFill="1" applyBorder="1" applyAlignment="1">
      <alignment horizontal="center" vertical="center"/>
    </xf>
    <xf numFmtId="0" fontId="28" fillId="22" borderId="59" xfId="0" applyFont="1" applyFill="1" applyBorder="1" applyAlignment="1">
      <alignment horizontal="left" vertical="center"/>
    </xf>
    <xf numFmtId="0" fontId="28" fillId="4" borderId="61" xfId="0" applyFont="1" applyFill="1" applyBorder="1" applyAlignment="1">
      <alignment horizontal="left" vertical="center"/>
    </xf>
    <xf numFmtId="0" fontId="28" fillId="22" borderId="60" xfId="0" applyFont="1" applyFill="1" applyBorder="1" applyAlignment="1">
      <alignment horizontal="left" vertical="center"/>
    </xf>
    <xf numFmtId="0" fontId="7" fillId="22" borderId="56" xfId="0" applyFont="1" applyFill="1" applyBorder="1" applyAlignment="1">
      <alignment horizontal="left" vertical="center"/>
    </xf>
    <xf numFmtId="14" fontId="36" fillId="0" borderId="0" xfId="0" applyNumberFormat="1" applyFont="1" applyAlignment="1">
      <alignment horizontal="center" vertical="center"/>
    </xf>
    <xf numFmtId="14" fontId="36" fillId="0" borderId="0" xfId="0" applyNumberFormat="1" applyFont="1"/>
    <xf numFmtId="0" fontId="36" fillId="0" borderId="0" xfId="0" applyFont="1"/>
    <xf numFmtId="14" fontId="46" fillId="0" borderId="0" xfId="0" applyNumberFormat="1" applyFont="1" applyAlignment="1">
      <alignment horizontal="center" vertical="center"/>
    </xf>
    <xf numFmtId="0" fontId="46" fillId="0" borderId="0" xfId="0" applyFont="1" applyAlignment="1">
      <alignment horizontal="center" vertical="center"/>
    </xf>
    <xf numFmtId="0" fontId="0" fillId="0" borderId="50" xfId="0" applyBorder="1"/>
    <xf numFmtId="0" fontId="37" fillId="22" borderId="71" xfId="0" applyFont="1" applyFill="1" applyBorder="1" applyAlignment="1">
      <alignment horizontal="center" vertical="center"/>
    </xf>
    <xf numFmtId="0" fontId="0" fillId="0" borderId="48" xfId="0" applyBorder="1"/>
    <xf numFmtId="0" fontId="0" fillId="0" borderId="49" xfId="0" applyBorder="1"/>
    <xf numFmtId="0" fontId="31" fillId="21" borderId="28" xfId="0" applyFont="1" applyFill="1" applyBorder="1" applyAlignment="1">
      <alignment vertical="center"/>
    </xf>
    <xf numFmtId="0" fontId="31" fillId="11" borderId="28" xfId="0" applyFont="1" applyFill="1" applyBorder="1" applyAlignment="1">
      <alignment horizontal="center" vertical="center"/>
    </xf>
    <xf numFmtId="0" fontId="31" fillId="11" borderId="46" xfId="0" applyFont="1" applyFill="1" applyBorder="1" applyAlignment="1">
      <alignment horizontal="center" vertical="center"/>
    </xf>
    <xf numFmtId="0" fontId="0" fillId="0" borderId="57" xfId="0" applyBorder="1"/>
    <xf numFmtId="0" fontId="0" fillId="0" borderId="72" xfId="0" applyBorder="1"/>
    <xf numFmtId="0" fontId="0" fillId="0" borderId="62" xfId="0" applyBorder="1"/>
    <xf numFmtId="14" fontId="36" fillId="22" borderId="21" xfId="0" applyNumberFormat="1" applyFont="1" applyFill="1" applyBorder="1" applyAlignment="1">
      <alignment horizontal="center" vertical="center"/>
    </xf>
    <xf numFmtId="0" fontId="31" fillId="11" borderId="46" xfId="0" applyFont="1" applyFill="1" applyBorder="1" applyAlignment="1">
      <alignment vertical="center"/>
    </xf>
    <xf numFmtId="0" fontId="31" fillId="17" borderId="46" xfId="0" applyFont="1" applyFill="1" applyBorder="1" applyAlignment="1">
      <alignment horizontal="center" vertical="center"/>
    </xf>
    <xf numFmtId="0" fontId="31" fillId="11" borderId="73" xfId="0" applyFont="1" applyFill="1" applyBorder="1" applyAlignment="1">
      <alignment horizontal="center" vertical="center"/>
    </xf>
    <xf numFmtId="0" fontId="37" fillId="22" borderId="74" xfId="0" applyFont="1" applyFill="1" applyBorder="1" applyAlignment="1">
      <alignment horizontal="center" vertical="center"/>
    </xf>
    <xf numFmtId="14" fontId="38" fillId="24" borderId="62" xfId="0" applyNumberFormat="1" applyFont="1" applyFill="1" applyBorder="1" applyAlignment="1" applyProtection="1">
      <alignment horizontal="center" vertical="center"/>
      <protection locked="0"/>
    </xf>
    <xf numFmtId="14" fontId="38" fillId="4" borderId="62" xfId="0" applyNumberFormat="1" applyFont="1" applyFill="1" applyBorder="1" applyAlignment="1" applyProtection="1">
      <alignment horizontal="center" vertical="center"/>
      <protection locked="0"/>
    </xf>
    <xf numFmtId="0" fontId="37" fillId="22" borderId="62" xfId="0" applyFont="1" applyFill="1" applyBorder="1" applyAlignment="1" applyProtection="1">
      <alignment horizontal="center" vertical="center"/>
      <protection locked="0"/>
    </xf>
    <xf numFmtId="0" fontId="37" fillId="22" borderId="62" xfId="0" applyFont="1" applyFill="1" applyBorder="1" applyAlignment="1">
      <alignment horizontal="center" vertical="center"/>
    </xf>
    <xf numFmtId="0" fontId="37" fillId="22" borderId="72" xfId="0" applyFont="1" applyFill="1" applyBorder="1" applyAlignment="1">
      <alignment horizontal="center" vertical="center"/>
    </xf>
    <xf numFmtId="3" fontId="37" fillId="22" borderId="62" xfId="0" applyNumberFormat="1" applyFont="1" applyFill="1" applyBorder="1" applyAlignment="1">
      <alignment horizontal="center" vertical="center"/>
    </xf>
    <xf numFmtId="0" fontId="37" fillId="22" borderId="77" xfId="0" applyFont="1" applyFill="1" applyBorder="1" applyAlignment="1">
      <alignment horizontal="center" vertical="center"/>
    </xf>
    <xf numFmtId="14" fontId="37" fillId="24" borderId="62" xfId="0" applyNumberFormat="1" applyFont="1" applyFill="1" applyBorder="1" applyAlignment="1" applyProtection="1">
      <alignment horizontal="center" vertical="center"/>
      <protection locked="0"/>
    </xf>
    <xf numFmtId="0" fontId="32" fillId="0" borderId="0" xfId="0" applyFont="1"/>
    <xf numFmtId="164" fontId="42" fillId="0" borderId="22" xfId="0" applyNumberFormat="1" applyFont="1" applyBorder="1" applyAlignment="1">
      <alignment horizontal="center" vertical="center" wrapText="1"/>
    </xf>
    <xf numFmtId="0" fontId="0" fillId="0" borderId="9" xfId="0" applyBorder="1" applyAlignment="1">
      <alignment horizontal="center" vertical="center"/>
    </xf>
    <xf numFmtId="0" fontId="32" fillId="8" borderId="27" xfId="0" applyFont="1" applyFill="1" applyBorder="1" applyAlignment="1">
      <alignment horizontal="center" vertical="center"/>
    </xf>
    <xf numFmtId="0" fontId="32" fillId="8" borderId="82" xfId="0" applyFont="1" applyFill="1" applyBorder="1" applyAlignment="1">
      <alignment horizontal="center" vertical="center"/>
    </xf>
    <xf numFmtId="0" fontId="32" fillId="8" borderId="83" xfId="0" applyFont="1" applyFill="1" applyBorder="1" applyAlignment="1">
      <alignment horizontal="center" vertical="center"/>
    </xf>
    <xf numFmtId="0" fontId="32" fillId="8" borderId="84" xfId="0" applyFont="1" applyFill="1" applyBorder="1" applyAlignment="1">
      <alignment horizontal="center" vertical="center"/>
    </xf>
    <xf numFmtId="0" fontId="32" fillId="8" borderId="85" xfId="0" applyFont="1" applyFill="1" applyBorder="1" applyAlignment="1">
      <alignment horizontal="center" vertical="center"/>
    </xf>
    <xf numFmtId="0" fontId="28" fillId="4" borderId="94" xfId="0" applyFont="1" applyFill="1" applyBorder="1" applyAlignment="1">
      <alignment horizontal="left" vertical="center" wrapText="1"/>
    </xf>
    <xf numFmtId="0" fontId="32" fillId="8" borderId="88" xfId="0" applyFont="1" applyFill="1" applyBorder="1" applyAlignment="1">
      <alignment horizontal="center" vertical="center"/>
    </xf>
    <xf numFmtId="0" fontId="32" fillId="8" borderId="91" xfId="0" applyFont="1" applyFill="1" applyBorder="1" applyAlignment="1">
      <alignment horizontal="center" vertical="center"/>
    </xf>
    <xf numFmtId="0" fontId="32" fillId="8" borderId="90" xfId="0" applyFont="1" applyFill="1" applyBorder="1" applyAlignment="1">
      <alignment horizontal="center" vertical="center"/>
    </xf>
    <xf numFmtId="3" fontId="32" fillId="8" borderId="90" xfId="0" applyNumberFormat="1" applyFont="1" applyFill="1" applyBorder="1" applyAlignment="1">
      <alignment horizontal="center" vertical="center"/>
    </xf>
    <xf numFmtId="0" fontId="32" fillId="8" borderId="95" xfId="0" applyFont="1" applyFill="1" applyBorder="1" applyAlignment="1">
      <alignment horizontal="center" vertical="center"/>
    </xf>
    <xf numFmtId="0" fontId="37" fillId="0" borderId="32" xfId="0" applyFont="1" applyBorder="1" applyAlignment="1">
      <alignment horizontal="center" vertical="center"/>
    </xf>
    <xf numFmtId="0" fontId="37" fillId="0" borderId="21" xfId="0" applyFont="1" applyBorder="1" applyAlignment="1">
      <alignment horizontal="center" vertical="center"/>
    </xf>
    <xf numFmtId="0" fontId="37" fillId="0" borderId="31" xfId="0" applyFont="1" applyBorder="1" applyAlignment="1">
      <alignment horizontal="center" vertical="center"/>
    </xf>
    <xf numFmtId="0" fontId="37" fillId="0" borderId="22" xfId="0" applyFont="1" applyBorder="1" applyAlignment="1">
      <alignment horizontal="center" vertical="center"/>
    </xf>
    <xf numFmtId="0" fontId="37" fillId="0" borderId="49" xfId="0" applyFont="1" applyBorder="1" applyAlignment="1">
      <alignment horizontal="center" vertical="center"/>
    </xf>
    <xf numFmtId="14" fontId="58" fillId="22" borderId="58" xfId="0" applyNumberFormat="1" applyFont="1" applyFill="1" applyBorder="1" applyAlignment="1">
      <alignment horizontal="center" vertical="center"/>
    </xf>
    <xf numFmtId="0" fontId="2" fillId="2" borderId="13" xfId="0" applyFont="1" applyFill="1" applyBorder="1" applyAlignment="1" applyProtection="1">
      <alignment horizontal="center"/>
      <protection locked="0"/>
    </xf>
    <xf numFmtId="0" fontId="2" fillId="10" borderId="5" xfId="0" applyFont="1" applyFill="1" applyBorder="1" applyAlignment="1" applyProtection="1">
      <alignment horizontal="center"/>
      <protection locked="0"/>
    </xf>
    <xf numFmtId="0" fontId="2" fillId="32" borderId="14" xfId="0" applyFont="1" applyFill="1" applyBorder="1" applyAlignment="1" applyProtection="1">
      <alignment horizontal="center" vertical="center"/>
      <protection locked="0"/>
    </xf>
    <xf numFmtId="165" fontId="47" fillId="18" borderId="7" xfId="0" applyNumberFormat="1" applyFont="1" applyFill="1" applyBorder="1" applyAlignment="1" applyProtection="1">
      <alignment horizontal="center"/>
      <protection locked="0"/>
    </xf>
    <xf numFmtId="0" fontId="63" fillId="0" borderId="0" xfId="0" applyFont="1" applyAlignment="1">
      <alignment horizontal="center" vertical="center"/>
    </xf>
    <xf numFmtId="0" fontId="32" fillId="8" borderId="107" xfId="0" applyFont="1" applyFill="1" applyBorder="1" applyAlignment="1">
      <alignment horizontal="center" vertical="center"/>
    </xf>
    <xf numFmtId="14" fontId="38" fillId="22" borderId="48" xfId="0" applyNumberFormat="1" applyFont="1" applyFill="1" applyBorder="1" applyAlignment="1" applyProtection="1">
      <alignment horizontal="center" vertical="center"/>
      <protection locked="0"/>
    </xf>
    <xf numFmtId="0" fontId="28" fillId="4" borderId="109" xfId="0" applyFont="1" applyFill="1" applyBorder="1" applyAlignment="1">
      <alignment horizontal="left" vertical="center"/>
    </xf>
    <xf numFmtId="0" fontId="28" fillId="4" borderId="110" xfId="0" applyFont="1" applyFill="1" applyBorder="1" applyAlignment="1">
      <alignment horizontal="left" vertical="center" wrapText="1"/>
    </xf>
    <xf numFmtId="14" fontId="37" fillId="4" borderId="21" xfId="0" applyNumberFormat="1" applyFont="1" applyFill="1" applyBorder="1" applyAlignment="1" applyProtection="1">
      <alignment horizontal="center" vertical="center"/>
      <protection locked="0"/>
    </xf>
    <xf numFmtId="14" fontId="38" fillId="4" borderId="48" xfId="0" applyNumberFormat="1" applyFont="1" applyFill="1" applyBorder="1" applyAlignment="1" applyProtection="1">
      <alignment horizontal="center" vertical="center"/>
      <protection locked="0"/>
    </xf>
    <xf numFmtId="14" fontId="38" fillId="4" borderId="21" xfId="0" applyNumberFormat="1" applyFont="1" applyFill="1" applyBorder="1" applyAlignment="1" applyProtection="1">
      <alignment horizontal="center" vertical="center"/>
      <protection locked="0"/>
    </xf>
    <xf numFmtId="14" fontId="38" fillId="4" borderId="72" xfId="0" applyNumberFormat="1" applyFont="1" applyFill="1" applyBorder="1" applyAlignment="1" applyProtection="1">
      <alignment horizontal="center" vertical="center"/>
      <protection locked="0"/>
    </xf>
    <xf numFmtId="14" fontId="37" fillId="24" borderId="72" xfId="0" applyNumberFormat="1" applyFont="1" applyFill="1" applyBorder="1" applyAlignment="1">
      <alignment horizontal="center" vertical="center"/>
    </xf>
    <xf numFmtId="0" fontId="47" fillId="8" borderId="66" xfId="0" applyFont="1" applyFill="1" applyBorder="1" applyAlignment="1">
      <alignment horizontal="center" vertical="center"/>
    </xf>
    <xf numFmtId="0" fontId="47" fillId="8" borderId="65" xfId="0" applyFont="1" applyFill="1" applyBorder="1" applyAlignment="1">
      <alignment horizontal="center" vertical="center"/>
    </xf>
    <xf numFmtId="0" fontId="47" fillId="8" borderId="67" xfId="0" applyFont="1" applyFill="1" applyBorder="1" applyAlignment="1">
      <alignment horizontal="center" vertical="center"/>
    </xf>
    <xf numFmtId="0" fontId="48" fillId="10" borderId="99" xfId="0" applyFont="1" applyFill="1" applyBorder="1" applyAlignment="1">
      <alignment horizontal="center" vertical="center"/>
    </xf>
    <xf numFmtId="0" fontId="32" fillId="8" borderId="112" xfId="0" applyFont="1" applyFill="1" applyBorder="1" applyAlignment="1">
      <alignment horizontal="center" vertical="center"/>
    </xf>
    <xf numFmtId="14" fontId="37" fillId="28" borderId="114" xfId="0" applyNumberFormat="1" applyFont="1" applyFill="1" applyBorder="1" applyAlignment="1">
      <alignment horizontal="center"/>
    </xf>
    <xf numFmtId="164" fontId="44" fillId="0" borderId="22" xfId="0" applyNumberFormat="1" applyFont="1" applyBorder="1" applyAlignment="1">
      <alignment horizontal="center" vertical="center" wrapText="1"/>
    </xf>
    <xf numFmtId="14" fontId="36" fillId="20" borderId="38" xfId="0" applyNumberFormat="1" applyFont="1" applyFill="1" applyBorder="1" applyAlignment="1">
      <alignment horizontal="center"/>
    </xf>
    <xf numFmtId="0" fontId="36" fillId="20" borderId="24" xfId="0" applyFont="1" applyFill="1" applyBorder="1" applyAlignment="1">
      <alignment horizontal="center"/>
    </xf>
    <xf numFmtId="0" fontId="36" fillId="20" borderId="39" xfId="0" applyFont="1" applyFill="1" applyBorder="1" applyAlignment="1">
      <alignment horizontal="center"/>
    </xf>
    <xf numFmtId="14" fontId="35" fillId="20" borderId="8" xfId="0" applyNumberFormat="1" applyFont="1" applyFill="1" applyBorder="1" applyAlignment="1">
      <alignment horizontal="left" vertical="center" wrapText="1"/>
    </xf>
    <xf numFmtId="0" fontId="35" fillId="20" borderId="4" xfId="0" applyFont="1" applyFill="1" applyBorder="1" applyAlignment="1">
      <alignment horizontal="left" vertical="center" wrapText="1"/>
    </xf>
    <xf numFmtId="0" fontId="35" fillId="20" borderId="40" xfId="0" applyFont="1" applyFill="1" applyBorder="1" applyAlignment="1">
      <alignment horizontal="left" vertical="center" wrapText="1"/>
    </xf>
    <xf numFmtId="164" fontId="43" fillId="0" borderId="21" xfId="0" applyNumberFormat="1" applyFont="1" applyBorder="1" applyAlignment="1">
      <alignment horizontal="center" vertical="center" wrapText="1"/>
    </xf>
    <xf numFmtId="0" fontId="47" fillId="8" borderId="68" xfId="0" applyFont="1" applyFill="1" applyBorder="1" applyAlignment="1">
      <alignment horizontal="center" vertical="center"/>
    </xf>
    <xf numFmtId="0" fontId="47" fillId="8" borderId="88" xfId="0" applyFont="1" applyFill="1" applyBorder="1" applyAlignment="1">
      <alignment horizontal="center" vertical="center"/>
    </xf>
    <xf numFmtId="0" fontId="47" fillId="8" borderId="69" xfId="0" applyFont="1" applyFill="1" applyBorder="1" applyAlignment="1">
      <alignment horizontal="center" vertical="center"/>
    </xf>
    <xf numFmtId="0" fontId="47" fillId="8" borderId="70" xfId="0" applyFont="1" applyFill="1" applyBorder="1" applyAlignment="1">
      <alignment horizontal="center" vertical="center"/>
    </xf>
    <xf numFmtId="0" fontId="47" fillId="8" borderId="108" xfId="0" applyFont="1" applyFill="1" applyBorder="1" applyAlignment="1">
      <alignment horizontal="center" vertical="center"/>
    </xf>
    <xf numFmtId="16" fontId="42" fillId="0" borderId="32" xfId="0" applyNumberFormat="1" applyFont="1" applyBorder="1" applyAlignment="1">
      <alignment horizontal="center" vertical="center" wrapText="1"/>
    </xf>
    <xf numFmtId="164" fontId="43" fillId="0" borderId="0" xfId="0" applyNumberFormat="1" applyFont="1" applyAlignment="1">
      <alignment horizontal="center" vertical="center" wrapText="1"/>
    </xf>
    <xf numFmtId="1" fontId="55" fillId="7" borderId="6" xfId="0" applyNumberFormat="1" applyFont="1" applyFill="1" applyBorder="1" applyAlignment="1" applyProtection="1">
      <alignment horizontal="center"/>
      <protection locked="0"/>
    </xf>
    <xf numFmtId="1" fontId="55" fillId="20" borderId="12" xfId="0" applyNumberFormat="1" applyFont="1" applyFill="1" applyBorder="1" applyAlignment="1" applyProtection="1">
      <alignment horizontal="center"/>
      <protection locked="0"/>
    </xf>
    <xf numFmtId="1" fontId="55" fillId="15" borderId="6" xfId="0" applyNumberFormat="1" applyFont="1" applyFill="1" applyBorder="1" applyAlignment="1" applyProtection="1">
      <alignment horizontal="center"/>
      <protection locked="0"/>
    </xf>
    <xf numFmtId="1" fontId="50" fillId="0" borderId="81" xfId="0" applyNumberFormat="1" applyFont="1" applyBorder="1" applyAlignment="1" applyProtection="1">
      <alignment horizontal="center"/>
      <protection locked="0"/>
    </xf>
    <xf numFmtId="1" fontId="50" fillId="0" borderId="6" xfId="0" applyNumberFormat="1" applyFont="1" applyBorder="1" applyAlignment="1" applyProtection="1">
      <alignment horizontal="center"/>
      <protection locked="0"/>
    </xf>
    <xf numFmtId="1" fontId="50" fillId="0" borderId="12" xfId="0" applyNumberFormat="1" applyFont="1" applyBorder="1" applyAlignment="1" applyProtection="1">
      <alignment horizontal="center"/>
      <protection locked="0"/>
    </xf>
    <xf numFmtId="1" fontId="50" fillId="0" borderId="87" xfId="0" applyNumberFormat="1" applyFont="1" applyBorder="1" applyAlignment="1" applyProtection="1">
      <alignment horizontal="center"/>
      <protection locked="0"/>
    </xf>
    <xf numFmtId="1" fontId="50" fillId="0" borderId="53" xfId="0" applyNumberFormat="1" applyFont="1" applyBorder="1" applyAlignment="1" applyProtection="1">
      <alignment horizontal="center"/>
      <protection locked="0"/>
    </xf>
    <xf numFmtId="16" fontId="43" fillId="0" borderId="31" xfId="0" applyNumberFormat="1" applyFont="1" applyBorder="1" applyAlignment="1">
      <alignment horizontal="center" vertical="center" wrapText="1"/>
    </xf>
    <xf numFmtId="164" fontId="43" fillId="0" borderId="118" xfId="0" applyNumberFormat="1" applyFont="1" applyBorder="1" applyAlignment="1">
      <alignment horizontal="center" vertical="center" wrapText="1"/>
    </xf>
    <xf numFmtId="0" fontId="39" fillId="0" borderId="119" xfId="0" applyFont="1" applyBorder="1" applyAlignment="1">
      <alignment horizontal="center" vertical="center" wrapText="1"/>
    </xf>
    <xf numFmtId="165" fontId="44" fillId="33" borderId="31" xfId="0" applyNumberFormat="1" applyFont="1" applyFill="1" applyBorder="1" applyAlignment="1">
      <alignment horizontal="center" vertical="center"/>
    </xf>
    <xf numFmtId="165" fontId="42" fillId="0" borderId="17" xfId="0" applyNumberFormat="1" applyFont="1" applyBorder="1" applyAlignment="1">
      <alignment horizontal="center" vertical="center"/>
    </xf>
    <xf numFmtId="165" fontId="44" fillId="33" borderId="120" xfId="0" applyNumberFormat="1" applyFont="1" applyFill="1" applyBorder="1" applyAlignment="1">
      <alignment horizontal="center" vertical="center"/>
    </xf>
    <xf numFmtId="0" fontId="31" fillId="11" borderId="0" xfId="0" applyFont="1" applyFill="1" applyAlignment="1">
      <alignment horizontal="center" vertical="center"/>
    </xf>
    <xf numFmtId="14" fontId="37" fillId="24" borderId="57" xfId="0" applyNumberFormat="1" applyFont="1" applyFill="1" applyBorder="1" applyAlignment="1" applyProtection="1">
      <alignment horizontal="center" vertical="center"/>
      <protection locked="0"/>
    </xf>
    <xf numFmtId="14" fontId="37" fillId="22" borderId="62" xfId="0" applyNumberFormat="1" applyFont="1" applyFill="1" applyBorder="1" applyAlignment="1">
      <alignment horizontal="center" vertical="center"/>
    </xf>
    <xf numFmtId="14" fontId="36" fillId="22" borderId="64" xfId="0" applyNumberFormat="1" applyFont="1" applyFill="1" applyBorder="1" applyAlignment="1">
      <alignment horizontal="center" vertical="center"/>
    </xf>
    <xf numFmtId="0" fontId="37" fillId="22" borderId="64" xfId="0" applyFont="1" applyFill="1" applyBorder="1" applyAlignment="1" applyProtection="1">
      <alignment horizontal="center" vertical="center"/>
      <protection locked="0"/>
    </xf>
    <xf numFmtId="14" fontId="37" fillId="24" borderId="64" xfId="0" applyNumberFormat="1" applyFont="1" applyFill="1" applyBorder="1" applyAlignment="1" applyProtection="1">
      <alignment horizontal="center" vertical="center"/>
      <protection locked="0"/>
    </xf>
    <xf numFmtId="14" fontId="50" fillId="24" borderId="64" xfId="0" applyNumberFormat="1" applyFont="1" applyFill="1" applyBorder="1" applyAlignment="1" applyProtection="1">
      <alignment horizontal="center" vertical="center"/>
      <protection locked="0"/>
    </xf>
    <xf numFmtId="14" fontId="37" fillId="28" borderId="64" xfId="0" applyNumberFormat="1" applyFont="1" applyFill="1" applyBorder="1" applyAlignment="1" applyProtection="1">
      <alignment horizontal="center" vertical="center"/>
      <protection locked="0"/>
    </xf>
    <xf numFmtId="14" fontId="37" fillId="28" borderId="64" xfId="0" applyNumberFormat="1" applyFont="1" applyFill="1" applyBorder="1" applyAlignment="1">
      <alignment horizontal="center" vertical="center"/>
    </xf>
    <xf numFmtId="14" fontId="38" fillId="24" borderId="64" xfId="0" applyNumberFormat="1" applyFont="1" applyFill="1" applyBorder="1" applyAlignment="1" applyProtection="1">
      <alignment horizontal="center" vertical="center"/>
      <protection locked="0"/>
    </xf>
    <xf numFmtId="14" fontId="36" fillId="24" borderId="64" xfId="0" applyNumberFormat="1" applyFont="1" applyFill="1" applyBorder="1" applyAlignment="1">
      <alignment horizontal="center" vertical="center"/>
    </xf>
    <xf numFmtId="14" fontId="38" fillId="4" borderId="64" xfId="0" applyNumberFormat="1" applyFont="1" applyFill="1" applyBorder="1" applyAlignment="1" applyProtection="1">
      <alignment horizontal="center" vertical="center"/>
      <protection locked="0"/>
    </xf>
    <xf numFmtId="14" fontId="38" fillId="22" borderId="64" xfId="0" applyNumberFormat="1" applyFont="1" applyFill="1" applyBorder="1" applyAlignment="1" applyProtection="1">
      <alignment horizontal="center" vertical="center"/>
      <protection locked="0"/>
    </xf>
    <xf numFmtId="14" fontId="36" fillId="22" borderId="9" xfId="0" applyNumberFormat="1" applyFont="1" applyFill="1" applyBorder="1" applyAlignment="1">
      <alignment horizontal="center" vertical="center"/>
    </xf>
    <xf numFmtId="0" fontId="37" fillId="22" borderId="9" xfId="0" applyFont="1" applyFill="1" applyBorder="1" applyAlignment="1" applyProtection="1">
      <alignment horizontal="center" vertical="center"/>
      <protection locked="0"/>
    </xf>
    <xf numFmtId="14" fontId="37" fillId="24" borderId="9" xfId="0" applyNumberFormat="1" applyFont="1" applyFill="1" applyBorder="1" applyAlignment="1" applyProtection="1">
      <alignment horizontal="center" vertical="center"/>
      <protection locked="0"/>
    </xf>
    <xf numFmtId="14" fontId="50" fillId="24" borderId="9" xfId="0" applyNumberFormat="1" applyFont="1" applyFill="1" applyBorder="1" applyAlignment="1" applyProtection="1">
      <alignment horizontal="center" vertical="center"/>
      <protection locked="0"/>
    </xf>
    <xf numFmtId="14" fontId="37" fillId="28" borderId="9" xfId="0" applyNumberFormat="1" applyFont="1" applyFill="1" applyBorder="1" applyAlignment="1" applyProtection="1">
      <alignment horizontal="center" vertical="center"/>
      <protection locked="0"/>
    </xf>
    <xf numFmtId="14" fontId="37" fillId="28" borderId="9" xfId="0" applyNumberFormat="1" applyFont="1" applyFill="1" applyBorder="1" applyAlignment="1">
      <alignment horizontal="center" vertical="center"/>
    </xf>
    <xf numFmtId="14" fontId="38" fillId="24" borderId="9" xfId="0" applyNumberFormat="1" applyFont="1" applyFill="1" applyBorder="1" applyAlignment="1" applyProtection="1">
      <alignment horizontal="center" vertical="center"/>
      <protection locked="0"/>
    </xf>
    <xf numFmtId="14" fontId="36" fillId="24" borderId="9" xfId="0" applyNumberFormat="1" applyFont="1" applyFill="1" applyBorder="1" applyAlignment="1">
      <alignment horizontal="center" vertical="center"/>
    </xf>
    <xf numFmtId="14" fontId="38" fillId="4" borderId="9" xfId="0" applyNumberFormat="1" applyFont="1" applyFill="1" applyBorder="1" applyAlignment="1" applyProtection="1">
      <alignment horizontal="center" vertical="center"/>
      <protection locked="0"/>
    </xf>
    <xf numFmtId="14" fontId="38" fillId="22" borderId="9" xfId="0" applyNumberFormat="1" applyFont="1" applyFill="1" applyBorder="1" applyAlignment="1" applyProtection="1">
      <alignment horizontal="center" vertical="center"/>
      <protection locked="0"/>
    </xf>
    <xf numFmtId="0" fontId="36" fillId="22" borderId="12" xfId="0" applyFont="1" applyFill="1" applyBorder="1" applyAlignment="1">
      <alignment horizontal="center" vertical="center"/>
    </xf>
    <xf numFmtId="0" fontId="31" fillId="10" borderId="18" xfId="0" applyFont="1" applyFill="1" applyBorder="1" applyAlignment="1">
      <alignment horizontal="center" vertical="center"/>
    </xf>
    <xf numFmtId="0" fontId="36" fillId="22" borderId="6" xfId="0" applyFont="1" applyFill="1" applyBorder="1" applyAlignment="1">
      <alignment horizontal="center" vertical="center"/>
    </xf>
    <xf numFmtId="0" fontId="37" fillId="22" borderId="128" xfId="0" applyFont="1" applyFill="1" applyBorder="1" applyAlignment="1">
      <alignment horizontal="center" vertical="center"/>
    </xf>
    <xf numFmtId="0" fontId="41" fillId="0" borderId="21" xfId="0" applyFont="1" applyBorder="1" applyAlignment="1">
      <alignment horizontal="center" wrapText="1"/>
    </xf>
    <xf numFmtId="0" fontId="41" fillId="0" borderId="41" xfId="0" applyFont="1" applyBorder="1" applyAlignment="1">
      <alignment horizontal="center" wrapText="1"/>
    </xf>
    <xf numFmtId="0" fontId="61" fillId="31" borderId="30" xfId="0" applyFont="1" applyFill="1" applyBorder="1" applyAlignment="1">
      <alignment horizontal="center" vertical="center" wrapText="1"/>
    </xf>
    <xf numFmtId="0" fontId="59" fillId="0" borderId="25" xfId="0" applyFont="1" applyBorder="1" applyAlignment="1">
      <alignment horizontal="center" vertical="center"/>
    </xf>
    <xf numFmtId="0" fontId="62" fillId="0" borderId="18" xfId="0" applyFont="1" applyBorder="1" applyAlignment="1">
      <alignment horizontal="center" vertical="center"/>
    </xf>
    <xf numFmtId="0" fontId="51" fillId="27" borderId="18" xfId="0" applyFont="1" applyFill="1" applyBorder="1" applyAlignment="1">
      <alignment horizontal="center" vertical="center"/>
    </xf>
    <xf numFmtId="0" fontId="66" fillId="35" borderId="18" xfId="0" applyFont="1" applyFill="1" applyBorder="1" applyAlignment="1">
      <alignment horizontal="center" vertical="center" wrapText="1"/>
    </xf>
    <xf numFmtId="0" fontId="67" fillId="35" borderId="29" xfId="0" applyFont="1" applyFill="1" applyBorder="1" applyAlignment="1">
      <alignment horizontal="center" vertical="center" wrapText="1"/>
    </xf>
    <xf numFmtId="0" fontId="69" fillId="35" borderId="18" xfId="0" applyFont="1" applyFill="1" applyBorder="1" applyAlignment="1">
      <alignment horizontal="center" vertical="center" wrapText="1"/>
    </xf>
    <xf numFmtId="0" fontId="69" fillId="35" borderId="29" xfId="0" applyFont="1" applyFill="1" applyBorder="1" applyAlignment="1">
      <alignment horizontal="center" vertical="center" wrapText="1"/>
    </xf>
    <xf numFmtId="0" fontId="66" fillId="35" borderId="29" xfId="0" applyFont="1" applyFill="1" applyBorder="1" applyAlignment="1">
      <alignment horizontal="center" vertical="center" wrapText="1"/>
    </xf>
    <xf numFmtId="0" fontId="0" fillId="0" borderId="32" xfId="0" applyBorder="1"/>
    <xf numFmtId="0" fontId="41" fillId="0" borderId="32" xfId="0" applyFont="1" applyBorder="1" applyAlignment="1">
      <alignment horizontal="center" wrapText="1"/>
    </xf>
    <xf numFmtId="0" fontId="41" fillId="0" borderId="35" xfId="0" applyFont="1" applyBorder="1" applyAlignment="1">
      <alignment horizontal="center" wrapText="1"/>
    </xf>
    <xf numFmtId="0" fontId="0" fillId="0" borderId="115" xfId="0" applyBorder="1"/>
    <xf numFmtId="0" fontId="0" fillId="0" borderId="92" xfId="0" applyBorder="1"/>
    <xf numFmtId="0" fontId="0" fillId="0" borderId="117" xfId="0" applyBorder="1"/>
    <xf numFmtId="0" fontId="70" fillId="39" borderId="104" xfId="0" applyFont="1" applyFill="1" applyBorder="1" applyAlignment="1">
      <alignment horizontal="center" vertical="center" wrapText="1"/>
    </xf>
    <xf numFmtId="0" fontId="71" fillId="39" borderId="29" xfId="0" applyFont="1" applyFill="1" applyBorder="1" applyAlignment="1">
      <alignment horizontal="center" vertical="center" wrapText="1"/>
    </xf>
    <xf numFmtId="0" fontId="71" fillId="39" borderId="104" xfId="0" applyFont="1" applyFill="1" applyBorder="1" applyAlignment="1">
      <alignment horizontal="center" vertical="center" wrapText="1"/>
    </xf>
    <xf numFmtId="0" fontId="75" fillId="39" borderId="55" xfId="0" applyFont="1" applyFill="1" applyBorder="1" applyAlignment="1">
      <alignment horizontal="center" vertical="center" wrapText="1"/>
    </xf>
    <xf numFmtId="0" fontId="73" fillId="39" borderId="45" xfId="0" applyFont="1" applyFill="1" applyBorder="1" applyAlignment="1">
      <alignment horizontal="center" vertical="center" wrapText="1"/>
    </xf>
    <xf numFmtId="0" fontId="74" fillId="39" borderId="45" xfId="0" applyFont="1" applyFill="1" applyBorder="1" applyAlignment="1">
      <alignment horizontal="center" vertical="center" wrapText="1"/>
    </xf>
    <xf numFmtId="0" fontId="73" fillId="39" borderId="86" xfId="0" applyFont="1" applyFill="1" applyBorder="1" applyAlignment="1">
      <alignment horizontal="center" vertical="center" wrapText="1"/>
    </xf>
    <xf numFmtId="0" fontId="70" fillId="0" borderId="131" xfId="0" applyFont="1" applyBorder="1" applyAlignment="1">
      <alignment horizontal="center" vertical="center" wrapText="1"/>
    </xf>
    <xf numFmtId="0" fontId="71" fillId="0" borderId="132" xfId="0" applyFont="1" applyBorder="1" applyAlignment="1">
      <alignment horizontal="center" vertical="center" wrapText="1"/>
    </xf>
    <xf numFmtId="0" fontId="71" fillId="0" borderId="131" xfId="0" applyFont="1" applyBorder="1" applyAlignment="1">
      <alignment horizontal="center" vertical="center" wrapText="1"/>
    </xf>
    <xf numFmtId="0" fontId="70" fillId="0" borderId="132" xfId="0" applyFont="1" applyBorder="1" applyAlignment="1">
      <alignment horizontal="center" vertical="center" wrapText="1"/>
    </xf>
    <xf numFmtId="0" fontId="73" fillId="0" borderId="131" xfId="0" applyFont="1" applyBorder="1" applyAlignment="1">
      <alignment horizontal="center" vertical="center" wrapText="1"/>
    </xf>
    <xf numFmtId="0" fontId="74" fillId="0" borderId="131" xfId="0" applyFont="1" applyBorder="1" applyAlignment="1">
      <alignment horizontal="center" vertical="center" wrapText="1"/>
    </xf>
    <xf numFmtId="0" fontId="73" fillId="0" borderId="111" xfId="0" applyFont="1" applyBorder="1" applyAlignment="1">
      <alignment horizontal="center" vertical="center" wrapText="1"/>
    </xf>
    <xf numFmtId="0" fontId="37" fillId="0" borderId="48" xfId="0" applyFont="1" applyBorder="1" applyAlignment="1">
      <alignment horizontal="center" vertical="center"/>
    </xf>
    <xf numFmtId="0" fontId="37" fillId="0" borderId="128" xfId="0" applyFont="1" applyBorder="1" applyAlignment="1">
      <alignment horizontal="center" vertical="center"/>
    </xf>
    <xf numFmtId="0" fontId="48" fillId="9" borderId="20" xfId="0" applyFont="1" applyFill="1" applyBorder="1" applyAlignment="1">
      <alignment horizontal="center" vertical="center"/>
    </xf>
    <xf numFmtId="0" fontId="48" fillId="7" borderId="20" xfId="0" applyFont="1" applyFill="1" applyBorder="1" applyAlignment="1">
      <alignment horizontal="center" vertical="center"/>
    </xf>
    <xf numFmtId="0" fontId="48" fillId="20" borderId="20" xfId="0" applyFont="1" applyFill="1" applyBorder="1" applyAlignment="1">
      <alignment horizontal="center" vertical="center"/>
    </xf>
    <xf numFmtId="0" fontId="48" fillId="18" borderId="20" xfId="0" applyFont="1" applyFill="1" applyBorder="1" applyAlignment="1">
      <alignment horizontal="center" vertical="center"/>
    </xf>
    <xf numFmtId="0" fontId="37" fillId="0" borderId="129" xfId="0" applyFont="1" applyBorder="1" applyAlignment="1">
      <alignment horizontal="center" vertical="center"/>
    </xf>
    <xf numFmtId="0" fontId="37" fillId="0" borderId="134" xfId="0" applyFont="1" applyBorder="1" applyAlignment="1">
      <alignment horizontal="center" vertical="center"/>
    </xf>
    <xf numFmtId="0" fontId="37" fillId="0" borderId="127" xfId="0" applyFont="1" applyBorder="1" applyAlignment="1">
      <alignment horizontal="center" vertical="center"/>
    </xf>
    <xf numFmtId="0" fontId="37" fillId="0" borderId="135" xfId="0" applyFont="1" applyBorder="1" applyAlignment="1">
      <alignment horizontal="center" vertical="center"/>
    </xf>
    <xf numFmtId="0" fontId="37" fillId="0" borderId="121" xfId="0" applyFont="1" applyBorder="1" applyAlignment="1">
      <alignment horizontal="center" vertical="center"/>
    </xf>
    <xf numFmtId="0" fontId="37" fillId="0" borderId="44" xfId="0" applyFont="1" applyBorder="1" applyAlignment="1">
      <alignment horizontal="center" vertical="center"/>
    </xf>
    <xf numFmtId="0" fontId="37" fillId="0" borderId="34" xfId="0" applyFont="1" applyBorder="1" applyAlignment="1">
      <alignment horizontal="center" vertical="center"/>
    </xf>
    <xf numFmtId="0" fontId="37" fillId="0" borderId="136" xfId="0" applyFont="1" applyBorder="1" applyAlignment="1">
      <alignment horizontal="center" vertical="center"/>
    </xf>
    <xf numFmtId="0" fontId="37" fillId="0" borderId="137" xfId="0" applyFont="1" applyBorder="1" applyAlignment="1">
      <alignment horizontal="center" vertical="center"/>
    </xf>
    <xf numFmtId="0" fontId="37" fillId="0" borderId="138" xfId="0" applyFont="1" applyBorder="1" applyAlignment="1">
      <alignment horizontal="center" vertical="center"/>
    </xf>
    <xf numFmtId="0" fontId="37" fillId="38" borderId="129" xfId="0" applyFont="1" applyFill="1" applyBorder="1" applyAlignment="1">
      <alignment horizontal="center" vertical="center"/>
    </xf>
    <xf numFmtId="0" fontId="37" fillId="38" borderId="31" xfId="0" applyFont="1" applyFill="1" applyBorder="1" applyAlignment="1">
      <alignment horizontal="center" vertical="center"/>
    </xf>
    <xf numFmtId="0" fontId="37" fillId="38" borderId="32" xfId="0" applyFont="1" applyFill="1" applyBorder="1" applyAlignment="1">
      <alignment horizontal="center" vertical="center"/>
    </xf>
    <xf numFmtId="0" fontId="48" fillId="15" borderId="20" xfId="0" applyFont="1" applyFill="1" applyBorder="1" applyAlignment="1">
      <alignment horizontal="center" vertical="center"/>
    </xf>
    <xf numFmtId="165" fontId="48" fillId="18" borderId="133" xfId="0" applyNumberFormat="1" applyFont="1" applyFill="1" applyBorder="1" applyAlignment="1">
      <alignment horizontal="center" vertical="center"/>
    </xf>
    <xf numFmtId="0" fontId="43" fillId="0" borderId="70" xfId="0" applyFont="1" applyBorder="1" applyAlignment="1">
      <alignment horizontal="center" vertical="center"/>
    </xf>
    <xf numFmtId="0" fontId="43" fillId="0" borderId="64" xfId="0" applyFont="1" applyBorder="1" applyAlignment="1">
      <alignment horizontal="center" vertical="center"/>
    </xf>
    <xf numFmtId="0" fontId="42" fillId="37" borderId="32" xfId="0" applyFont="1" applyFill="1" applyBorder="1" applyAlignment="1">
      <alignment horizontal="center" vertical="center"/>
    </xf>
    <xf numFmtId="0" fontId="42" fillId="37" borderId="31" xfId="0" applyFont="1" applyFill="1" applyBorder="1" applyAlignment="1">
      <alignment horizontal="center" vertical="center"/>
    </xf>
    <xf numFmtId="0" fontId="42" fillId="37" borderId="34" xfId="0" applyFont="1" applyFill="1" applyBorder="1" applyAlignment="1">
      <alignment horizontal="center" vertical="center"/>
    </xf>
    <xf numFmtId="0" fontId="77" fillId="26" borderId="42" xfId="0" applyFont="1" applyFill="1" applyBorder="1" applyAlignment="1">
      <alignment horizontal="left"/>
    </xf>
    <xf numFmtId="1" fontId="56" fillId="7" borderId="26" xfId="0" applyNumberFormat="1" applyFont="1" applyFill="1" applyBorder="1" applyAlignment="1">
      <alignment horizontal="center" vertical="center"/>
    </xf>
    <xf numFmtId="15" fontId="40" fillId="4" borderId="103" xfId="0" applyNumberFormat="1" applyFont="1" applyFill="1" applyBorder="1" applyAlignment="1">
      <alignment horizontal="center"/>
    </xf>
    <xf numFmtId="0" fontId="49" fillId="4" borderId="0" xfId="0" applyFont="1" applyFill="1" applyAlignment="1">
      <alignment horizontal="center" vertical="center"/>
    </xf>
    <xf numFmtId="0" fontId="49" fillId="4" borderId="50" xfId="0" applyFont="1" applyFill="1" applyBorder="1" applyAlignment="1">
      <alignment horizontal="center" vertical="center"/>
    </xf>
    <xf numFmtId="0" fontId="33" fillId="4" borderId="50" xfId="0" applyFont="1" applyFill="1" applyBorder="1" applyAlignment="1">
      <alignment horizontal="center" vertical="center"/>
    </xf>
    <xf numFmtId="14" fontId="38" fillId="24" borderId="16" xfId="0" applyNumberFormat="1" applyFont="1" applyFill="1" applyBorder="1" applyAlignment="1" applyProtection="1">
      <alignment horizontal="center" vertical="center"/>
      <protection locked="0"/>
    </xf>
    <xf numFmtId="14" fontId="36" fillId="24" borderId="125" xfId="0" applyNumberFormat="1" applyFont="1" applyFill="1" applyBorder="1" applyAlignment="1">
      <alignment horizontal="center" vertical="center"/>
    </xf>
    <xf numFmtId="14" fontId="36" fillId="24" borderId="126" xfId="0" applyNumberFormat="1" applyFont="1" applyFill="1" applyBorder="1" applyAlignment="1">
      <alignment horizontal="center" vertical="center"/>
    </xf>
    <xf numFmtId="14" fontId="37" fillId="24" borderId="52" xfId="0" applyNumberFormat="1" applyFont="1" applyFill="1" applyBorder="1" applyAlignment="1" applyProtection="1">
      <alignment horizontal="center" vertical="center"/>
      <protection locked="0"/>
    </xf>
    <xf numFmtId="0" fontId="80" fillId="8" borderId="88" xfId="0" applyFont="1" applyFill="1" applyBorder="1" applyAlignment="1">
      <alignment horizontal="center" vertical="center"/>
    </xf>
    <xf numFmtId="0" fontId="32" fillId="8" borderId="9" xfId="0" applyFont="1" applyFill="1" applyBorder="1" applyAlignment="1">
      <alignment horizontal="center" vertical="center"/>
    </xf>
    <xf numFmtId="0" fontId="47" fillId="8" borderId="146" xfId="0" applyFont="1" applyFill="1" applyBorder="1" applyAlignment="1">
      <alignment horizontal="center" vertical="center"/>
    </xf>
    <xf numFmtId="0" fontId="47" fillId="8" borderId="64" xfId="0" applyFont="1" applyFill="1" applyBorder="1" applyAlignment="1">
      <alignment horizontal="center" vertical="center"/>
    </xf>
    <xf numFmtId="0" fontId="32" fillId="8" borderId="64" xfId="0" applyFont="1" applyFill="1" applyBorder="1" applyAlignment="1">
      <alignment horizontal="center" vertical="center"/>
    </xf>
    <xf numFmtId="0" fontId="28" fillId="24" borderId="147" xfId="0" applyFont="1" applyFill="1" applyBorder="1" applyAlignment="1">
      <alignment horizontal="left" vertical="center" wrapText="1" indent="3"/>
    </xf>
    <xf numFmtId="0" fontId="28" fillId="24" borderId="148" xfId="0" applyFont="1" applyFill="1" applyBorder="1" applyAlignment="1">
      <alignment horizontal="left" vertical="center" wrapText="1"/>
    </xf>
    <xf numFmtId="0" fontId="81" fillId="18" borderId="35" xfId="0" applyFont="1" applyFill="1" applyBorder="1" applyAlignment="1">
      <alignment horizontal="center" vertical="center"/>
    </xf>
    <xf numFmtId="0" fontId="82" fillId="23" borderId="36" xfId="0" applyFont="1" applyFill="1" applyBorder="1" applyAlignment="1">
      <alignment horizontal="center" vertical="center"/>
    </xf>
    <xf numFmtId="165" fontId="8" fillId="0" borderId="64" xfId="0" applyNumberFormat="1" applyFont="1" applyBorder="1" applyAlignment="1">
      <alignment horizontal="center" vertical="center"/>
    </xf>
    <xf numFmtId="0" fontId="72" fillId="14" borderId="28" xfId="0" applyFont="1" applyFill="1" applyBorder="1" applyAlignment="1">
      <alignment horizontal="center" vertical="center" wrapText="1"/>
    </xf>
    <xf numFmtId="0" fontId="72" fillId="14" borderId="30" xfId="0" applyFont="1" applyFill="1" applyBorder="1" applyAlignment="1">
      <alignment horizontal="center" vertical="center" wrapText="1"/>
    </xf>
    <xf numFmtId="0" fontId="72" fillId="14" borderId="28" xfId="0" applyFont="1" applyFill="1" applyBorder="1" applyAlignment="1">
      <alignment horizontal="center" vertical="center"/>
    </xf>
    <xf numFmtId="0" fontId="36" fillId="22" borderId="21" xfId="0" applyFont="1" applyFill="1" applyBorder="1" applyAlignment="1">
      <alignment horizontal="center" vertical="center"/>
    </xf>
    <xf numFmtId="14" fontId="36" fillId="22" borderId="6" xfId="0" applyNumberFormat="1" applyFont="1" applyFill="1" applyBorder="1" applyAlignment="1">
      <alignment horizontal="center" vertical="center"/>
    </xf>
    <xf numFmtId="0" fontId="37" fillId="22" borderId="12" xfId="0" applyFont="1" applyFill="1" applyBorder="1" applyAlignment="1">
      <alignment horizontal="center" vertical="center"/>
    </xf>
    <xf numFmtId="0" fontId="37" fillId="22" borderId="6" xfId="0" applyFont="1" applyFill="1" applyBorder="1" applyAlignment="1">
      <alignment horizontal="center" vertical="center"/>
    </xf>
    <xf numFmtId="0" fontId="32" fillId="8" borderId="151" xfId="0" applyFont="1" applyFill="1" applyBorder="1" applyAlignment="1">
      <alignment horizontal="center" vertical="center"/>
    </xf>
    <xf numFmtId="0" fontId="32" fillId="8" borderId="152" xfId="0" applyFont="1" applyFill="1" applyBorder="1" applyAlignment="1">
      <alignment horizontal="center" vertical="center"/>
    </xf>
    <xf numFmtId="0" fontId="37" fillId="22" borderId="6" xfId="0" applyFont="1" applyFill="1" applyBorder="1" applyAlignment="1" applyProtection="1">
      <alignment horizontal="center" vertical="center"/>
      <protection locked="0"/>
    </xf>
    <xf numFmtId="0" fontId="32" fillId="8" borderId="153" xfId="0" applyFont="1" applyFill="1" applyBorder="1" applyAlignment="1">
      <alignment horizontal="center" vertical="center"/>
    </xf>
    <xf numFmtId="0" fontId="28" fillId="24" borderId="6" xfId="0" applyFont="1" applyFill="1" applyBorder="1" applyAlignment="1">
      <alignment horizontal="left" vertical="center" wrapText="1" indent="3"/>
    </xf>
    <xf numFmtId="0" fontId="28" fillId="24" borderId="9" xfId="0" applyFont="1" applyFill="1" applyBorder="1" applyAlignment="1">
      <alignment wrapText="1"/>
    </xf>
    <xf numFmtId="0" fontId="32" fillId="8" borderId="154" xfId="0" applyFont="1" applyFill="1" applyBorder="1" applyAlignment="1">
      <alignment horizontal="center" vertical="center"/>
    </xf>
    <xf numFmtId="0" fontId="28" fillId="4" borderId="88" xfId="0" applyFont="1" applyFill="1" applyBorder="1" applyAlignment="1">
      <alignment horizontal="left" vertical="center" wrapText="1"/>
    </xf>
    <xf numFmtId="0" fontId="28" fillId="4" borderId="155" xfId="0" applyFont="1" applyFill="1" applyBorder="1" applyAlignment="1">
      <alignment horizontal="left" vertical="center"/>
    </xf>
    <xf numFmtId="0" fontId="84" fillId="25" borderId="46" xfId="0" applyFont="1" applyFill="1" applyBorder="1" applyAlignment="1">
      <alignment horizontal="center" vertical="center"/>
    </xf>
    <xf numFmtId="0" fontId="86" fillId="25" borderId="55" xfId="0" applyFont="1" applyFill="1" applyBorder="1" applyAlignment="1">
      <alignment horizontal="center" vertical="center"/>
    </xf>
    <xf numFmtId="165" fontId="84" fillId="3" borderId="15" xfId="0" applyNumberFormat="1" applyFont="1" applyFill="1" applyBorder="1" applyAlignment="1">
      <alignment horizontal="center" vertical="center"/>
    </xf>
    <xf numFmtId="0" fontId="53" fillId="20" borderId="156" xfId="0" applyFont="1" applyFill="1" applyBorder="1" applyAlignment="1">
      <alignment horizontal="center" vertical="center"/>
    </xf>
    <xf numFmtId="0" fontId="53" fillId="7" borderId="18" xfId="0" applyFont="1" applyFill="1" applyBorder="1" applyAlignment="1">
      <alignment horizontal="center" vertical="center"/>
    </xf>
    <xf numFmtId="1" fontId="56" fillId="20" borderId="156" xfId="0" applyNumberFormat="1" applyFont="1" applyFill="1" applyBorder="1" applyAlignment="1">
      <alignment horizontal="center" vertical="center"/>
    </xf>
    <xf numFmtId="1" fontId="56" fillId="15" borderId="158" xfId="0" applyNumberFormat="1" applyFont="1" applyFill="1" applyBorder="1" applyAlignment="1">
      <alignment horizontal="center" vertical="center"/>
    </xf>
    <xf numFmtId="1" fontId="56" fillId="4" borderId="144" xfId="0" applyNumberFormat="1" applyFont="1" applyFill="1" applyBorder="1" applyAlignment="1">
      <alignment horizontal="center" vertical="center"/>
    </xf>
    <xf numFmtId="1" fontId="56" fillId="4" borderId="157" xfId="0" applyNumberFormat="1" applyFont="1" applyFill="1" applyBorder="1" applyAlignment="1">
      <alignment horizontal="center" vertical="center"/>
    </xf>
    <xf numFmtId="0" fontId="89" fillId="16" borderId="15" xfId="0" applyFont="1" applyFill="1" applyBorder="1" applyAlignment="1">
      <alignment horizontal="center" vertical="center"/>
    </xf>
    <xf numFmtId="0" fontId="84" fillId="25" borderId="73" xfId="0" applyFont="1" applyFill="1" applyBorder="1" applyAlignment="1">
      <alignment horizontal="center" vertical="center"/>
    </xf>
    <xf numFmtId="14" fontId="37" fillId="24" borderId="70" xfId="0" applyNumberFormat="1" applyFont="1" applyFill="1" applyBorder="1" applyAlignment="1" applyProtection="1">
      <alignment horizontal="center" vertical="center"/>
      <protection locked="0"/>
    </xf>
    <xf numFmtId="14" fontId="50" fillId="24" borderId="70" xfId="0" applyNumberFormat="1" applyFont="1" applyFill="1" applyBorder="1" applyAlignment="1" applyProtection="1">
      <alignment horizontal="center" vertical="center"/>
      <protection locked="0"/>
    </xf>
    <xf numFmtId="14" fontId="37" fillId="28" borderId="70" xfId="0" applyNumberFormat="1" applyFont="1" applyFill="1" applyBorder="1" applyAlignment="1" applyProtection="1">
      <alignment horizontal="center" vertical="center"/>
      <protection locked="0"/>
    </xf>
    <xf numFmtId="14" fontId="38" fillId="24" borderId="70" xfId="0" applyNumberFormat="1" applyFont="1" applyFill="1" applyBorder="1" applyAlignment="1" applyProtection="1">
      <alignment horizontal="center" vertical="center"/>
      <protection locked="0"/>
    </xf>
    <xf numFmtId="14" fontId="36" fillId="24" borderId="70" xfId="0" applyNumberFormat="1" applyFont="1" applyFill="1" applyBorder="1" applyAlignment="1">
      <alignment horizontal="center" vertical="center"/>
    </xf>
    <xf numFmtId="14" fontId="36" fillId="24" borderId="160" xfId="0" applyNumberFormat="1" applyFont="1" applyFill="1" applyBorder="1" applyAlignment="1">
      <alignment horizontal="center" vertical="center"/>
    </xf>
    <xf numFmtId="14" fontId="37" fillId="28" borderId="70" xfId="0" applyNumberFormat="1" applyFont="1" applyFill="1" applyBorder="1" applyAlignment="1">
      <alignment horizontal="center" vertical="center"/>
    </xf>
    <xf numFmtId="14" fontId="38" fillId="4" borderId="70" xfId="0" applyNumberFormat="1" applyFont="1" applyFill="1" applyBorder="1" applyAlignment="1" applyProtection="1">
      <alignment horizontal="center" vertical="center"/>
      <protection locked="0"/>
    </xf>
    <xf numFmtId="14" fontId="38" fillId="22" borderId="70" xfId="0" applyNumberFormat="1" applyFont="1" applyFill="1" applyBorder="1" applyAlignment="1" applyProtection="1">
      <alignment horizontal="center" vertical="center"/>
      <protection locked="0"/>
    </xf>
    <xf numFmtId="14" fontId="50" fillId="24" borderId="52" xfId="0" applyNumberFormat="1" applyFont="1" applyFill="1" applyBorder="1" applyAlignment="1" applyProtection="1">
      <alignment horizontal="center" vertical="center"/>
      <protection locked="0"/>
    </xf>
    <xf numFmtId="14" fontId="37" fillId="28" borderId="52" xfId="0" applyNumberFormat="1" applyFont="1" applyFill="1" applyBorder="1" applyAlignment="1" applyProtection="1">
      <alignment horizontal="center" vertical="center"/>
      <protection locked="0"/>
    </xf>
    <xf numFmtId="14" fontId="38" fillId="24" borderId="52" xfId="0" applyNumberFormat="1" applyFont="1" applyFill="1" applyBorder="1" applyAlignment="1" applyProtection="1">
      <alignment horizontal="center" vertical="center"/>
      <protection locked="0"/>
    </xf>
    <xf numFmtId="14" fontId="36" fillId="24" borderId="52" xfId="0" applyNumberFormat="1" applyFont="1" applyFill="1" applyBorder="1" applyAlignment="1">
      <alignment horizontal="center" vertical="center"/>
    </xf>
    <xf numFmtId="14" fontId="36" fillId="24" borderId="162" xfId="0" applyNumberFormat="1" applyFont="1" applyFill="1" applyBorder="1" applyAlignment="1">
      <alignment horizontal="center" vertical="center"/>
    </xf>
    <xf numFmtId="14" fontId="37" fillId="28" borderId="52" xfId="0" applyNumberFormat="1" applyFont="1" applyFill="1" applyBorder="1" applyAlignment="1">
      <alignment horizontal="center" vertical="center"/>
    </xf>
    <xf numFmtId="14" fontId="38" fillId="4" borderId="52" xfId="0" applyNumberFormat="1" applyFont="1" applyFill="1" applyBorder="1" applyAlignment="1" applyProtection="1">
      <alignment horizontal="center" vertical="center"/>
      <protection locked="0"/>
    </xf>
    <xf numFmtId="14" fontId="38" fillId="22" borderId="52" xfId="0" applyNumberFormat="1" applyFont="1" applyFill="1" applyBorder="1" applyAlignment="1" applyProtection="1">
      <alignment horizontal="center" vertical="center"/>
      <protection locked="0"/>
    </xf>
    <xf numFmtId="14" fontId="37" fillId="22" borderId="72" xfId="0" applyNumberFormat="1" applyFont="1" applyFill="1" applyBorder="1" applyAlignment="1" applyProtection="1">
      <alignment horizontal="center" vertical="center"/>
      <protection locked="0"/>
    </xf>
    <xf numFmtId="14" fontId="37" fillId="24" borderId="92" xfId="0" applyNumberFormat="1" applyFont="1" applyFill="1" applyBorder="1" applyAlignment="1" applyProtection="1">
      <alignment horizontal="center" vertical="center"/>
      <protection locked="0"/>
    </xf>
    <xf numFmtId="14" fontId="38" fillId="4" borderId="92" xfId="0" applyNumberFormat="1" applyFont="1" applyFill="1" applyBorder="1" applyAlignment="1" applyProtection="1">
      <alignment horizontal="center" vertical="center"/>
      <protection locked="0"/>
    </xf>
    <xf numFmtId="14" fontId="37" fillId="22" borderId="115" xfId="0" applyNumberFormat="1" applyFont="1" applyFill="1" applyBorder="1" applyAlignment="1" applyProtection="1">
      <alignment horizontal="center" vertical="center"/>
      <protection locked="0"/>
    </xf>
    <xf numFmtId="0" fontId="37" fillId="22" borderId="92" xfId="0" applyFont="1" applyFill="1" applyBorder="1" applyAlignment="1">
      <alignment horizontal="center" vertical="center"/>
    </xf>
    <xf numFmtId="0" fontId="31" fillId="19" borderId="0" xfId="0" applyFont="1" applyFill="1" applyAlignment="1">
      <alignment vertical="center"/>
    </xf>
    <xf numFmtId="14" fontId="37" fillId="22" borderId="49" xfId="0" applyNumberFormat="1" applyFont="1" applyFill="1" applyBorder="1" applyAlignment="1" applyProtection="1">
      <alignment horizontal="center" vertical="center"/>
      <protection locked="0"/>
    </xf>
    <xf numFmtId="0" fontId="2" fillId="40" borderId="70" xfId="0" applyFont="1" applyFill="1" applyBorder="1" applyAlignment="1">
      <alignment horizontal="center" vertical="center"/>
    </xf>
    <xf numFmtId="0" fontId="2" fillId="40" borderId="159" xfId="0" applyFont="1" applyFill="1" applyBorder="1" applyAlignment="1">
      <alignment horizontal="center" vertical="center"/>
    </xf>
    <xf numFmtId="0" fontId="90" fillId="0" borderId="0" xfId="0" applyFont="1" applyAlignment="1">
      <alignment wrapText="1"/>
    </xf>
    <xf numFmtId="0" fontId="90" fillId="0" borderId="0" xfId="0" applyFont="1"/>
    <xf numFmtId="49" fontId="91" fillId="0" borderId="62" xfId="0" applyNumberFormat="1" applyFont="1" applyBorder="1"/>
    <xf numFmtId="49" fontId="91" fillId="0" borderId="49" xfId="0" applyNumberFormat="1" applyFont="1" applyBorder="1"/>
    <xf numFmtId="0" fontId="2" fillId="40" borderId="149" xfId="0" applyFont="1" applyFill="1" applyBorder="1" applyAlignment="1">
      <alignment horizontal="center" vertical="center"/>
    </xf>
    <xf numFmtId="0" fontId="92" fillId="0" borderId="0" xfId="0" applyFont="1"/>
    <xf numFmtId="0" fontId="92" fillId="0" borderId="0" xfId="0" applyFont="1" applyAlignment="1">
      <alignment horizontal="center" vertical="center"/>
    </xf>
    <xf numFmtId="0" fontId="90" fillId="0" borderId="0" xfId="0" applyFont="1" applyAlignment="1">
      <alignment horizontal="center"/>
    </xf>
    <xf numFmtId="49" fontId="91" fillId="0" borderId="166" xfId="0" applyNumberFormat="1" applyFont="1" applyBorder="1"/>
    <xf numFmtId="49" fontId="91" fillId="0" borderId="137" xfId="0" applyNumberFormat="1" applyFont="1" applyBorder="1"/>
    <xf numFmtId="0" fontId="2" fillId="40" borderId="160" xfId="0" applyFont="1" applyFill="1" applyBorder="1" applyAlignment="1">
      <alignment horizontal="center" vertical="center"/>
    </xf>
    <xf numFmtId="49" fontId="91" fillId="0" borderId="76" xfId="0" applyNumberFormat="1" applyFont="1" applyBorder="1"/>
    <xf numFmtId="49" fontId="91" fillId="0" borderId="51" xfId="0" applyNumberFormat="1" applyFont="1" applyBorder="1"/>
    <xf numFmtId="14" fontId="0" fillId="0" borderId="32" xfId="0" applyNumberFormat="1" applyBorder="1" applyAlignment="1">
      <alignment horizontal="center" vertical="center"/>
    </xf>
    <xf numFmtId="14" fontId="0" fillId="0" borderId="21" xfId="0" applyNumberFormat="1" applyBorder="1" applyAlignment="1">
      <alignment horizontal="center" vertical="center"/>
    </xf>
    <xf numFmtId="0" fontId="0" fillId="2" borderId="75" xfId="0" applyFill="1" applyBorder="1"/>
    <xf numFmtId="0" fontId="93" fillId="2" borderId="21" xfId="0" applyFont="1" applyFill="1" applyBorder="1" applyAlignment="1">
      <alignment wrapText="1"/>
    </xf>
    <xf numFmtId="0" fontId="93" fillId="2" borderId="32" xfId="0" applyFont="1" applyFill="1" applyBorder="1" applyAlignment="1">
      <alignment wrapText="1"/>
    </xf>
    <xf numFmtId="0" fontId="93" fillId="0" borderId="32" xfId="0" applyFont="1" applyBorder="1" applyAlignment="1">
      <alignment horizontal="center" wrapText="1"/>
    </xf>
    <xf numFmtId="0" fontId="0" fillId="2" borderId="163" xfId="0" applyFill="1" applyBorder="1"/>
    <xf numFmtId="0" fontId="94" fillId="2" borderId="31" xfId="0" applyFont="1" applyFill="1" applyBorder="1" applyAlignment="1">
      <alignment horizontal="center" vertical="center"/>
    </xf>
    <xf numFmtId="0" fontId="93" fillId="2" borderId="22" xfId="0" applyFont="1" applyFill="1" applyBorder="1" applyAlignment="1">
      <alignment wrapText="1"/>
    </xf>
    <xf numFmtId="0" fontId="93" fillId="2" borderId="31" xfId="0" applyFont="1" applyFill="1" applyBorder="1" applyAlignment="1">
      <alignment wrapText="1"/>
    </xf>
    <xf numFmtId="0" fontId="93" fillId="0" borderId="31" xfId="0" applyFont="1" applyBorder="1" applyAlignment="1">
      <alignment horizontal="center" wrapText="1"/>
    </xf>
    <xf numFmtId="0" fontId="94" fillId="2" borderId="32" xfId="0" applyFont="1" applyFill="1" applyBorder="1" applyAlignment="1">
      <alignment horizontal="center" vertical="center"/>
    </xf>
    <xf numFmtId="0" fontId="93" fillId="2" borderId="22" xfId="0" applyFont="1" applyFill="1" applyBorder="1" applyAlignment="1">
      <alignment horizontal="center"/>
    </xf>
    <xf numFmtId="0" fontId="0" fillId="2" borderId="22" xfId="0" applyFill="1" applyBorder="1"/>
    <xf numFmtId="0" fontId="0" fillId="2" borderId="31" xfId="0" applyFill="1" applyBorder="1"/>
    <xf numFmtId="14" fontId="0" fillId="0" borderId="31" xfId="0" applyNumberFormat="1" applyBorder="1" applyAlignment="1">
      <alignment horizontal="center" vertical="center"/>
    </xf>
    <xf numFmtId="14" fontId="0" fillId="0" borderId="22" xfId="0" applyNumberFormat="1" applyBorder="1" applyAlignment="1">
      <alignment horizontal="center" vertical="center"/>
    </xf>
    <xf numFmtId="0" fontId="0" fillId="2" borderId="22" xfId="0" applyFill="1" applyBorder="1" applyAlignment="1">
      <alignment horizontal="center"/>
    </xf>
    <xf numFmtId="14" fontId="0" fillId="0" borderId="33" xfId="0" applyNumberFormat="1" applyBorder="1" applyAlignment="1">
      <alignment horizontal="center" vertical="center"/>
    </xf>
    <xf numFmtId="14" fontId="0" fillId="0" borderId="16" xfId="0" applyNumberFormat="1" applyBorder="1" applyAlignment="1">
      <alignment horizontal="center" vertical="center"/>
    </xf>
    <xf numFmtId="0" fontId="0" fillId="0" borderId="76" xfId="0" applyBorder="1"/>
    <xf numFmtId="0" fontId="0" fillId="2" borderId="164" xfId="0" applyFill="1" applyBorder="1"/>
    <xf numFmtId="0" fontId="94" fillId="2" borderId="33" xfId="0" applyFont="1" applyFill="1" applyBorder="1" applyAlignment="1">
      <alignment horizontal="center" vertical="center"/>
    </xf>
    <xf numFmtId="0" fontId="0" fillId="2" borderId="16" xfId="0" applyFill="1" applyBorder="1"/>
    <xf numFmtId="0" fontId="0" fillId="2" borderId="33" xfId="0" applyFill="1" applyBorder="1"/>
    <xf numFmtId="0" fontId="0" fillId="2" borderId="16" xfId="0" applyFill="1" applyBorder="1" applyAlignment="1">
      <alignment horizontal="center"/>
    </xf>
    <xf numFmtId="14" fontId="0" fillId="0" borderId="34" xfId="0" applyNumberFormat="1" applyBorder="1" applyAlignment="1">
      <alignment horizontal="center" vertical="center"/>
    </xf>
    <xf numFmtId="14" fontId="0" fillId="0" borderId="136" xfId="0" applyNumberFormat="1" applyBorder="1" applyAlignment="1">
      <alignment horizontal="center" vertical="center"/>
    </xf>
    <xf numFmtId="0" fontId="0" fillId="0" borderId="166" xfId="0" applyBorder="1"/>
    <xf numFmtId="0" fontId="0" fillId="2" borderId="167" xfId="0" applyFill="1" applyBorder="1"/>
    <xf numFmtId="0" fontId="94" fillId="2" borderId="34" xfId="0" applyFont="1" applyFill="1" applyBorder="1" applyAlignment="1">
      <alignment horizontal="center" vertical="center"/>
    </xf>
    <xf numFmtId="0" fontId="93" fillId="2" borderId="136" xfId="0" applyFont="1" applyFill="1" applyBorder="1" applyAlignment="1">
      <alignment wrapText="1"/>
    </xf>
    <xf numFmtId="0" fontId="93" fillId="2" borderId="34" xfId="0" applyFont="1" applyFill="1" applyBorder="1" applyAlignment="1">
      <alignment wrapText="1"/>
    </xf>
    <xf numFmtId="0" fontId="93" fillId="2" borderId="136" xfId="0" applyFont="1" applyFill="1" applyBorder="1" applyAlignment="1">
      <alignment horizontal="center"/>
    </xf>
    <xf numFmtId="14" fontId="36" fillId="22" borderId="12" xfId="0" applyNumberFormat="1" applyFont="1" applyFill="1" applyBorder="1" applyAlignment="1">
      <alignment horizontal="center" vertical="center"/>
    </xf>
    <xf numFmtId="0" fontId="81" fillId="10" borderId="15" xfId="0" applyFont="1" applyFill="1" applyBorder="1" applyAlignment="1">
      <alignment horizontal="center" vertical="center" wrapText="1"/>
    </xf>
    <xf numFmtId="0" fontId="31" fillId="10" borderId="15" xfId="0" applyFont="1" applyFill="1" applyBorder="1" applyAlignment="1">
      <alignment horizontal="center" vertical="center" wrapText="1"/>
    </xf>
    <xf numFmtId="0" fontId="31" fillId="10" borderId="15" xfId="0" applyFont="1" applyFill="1" applyBorder="1" applyAlignment="1">
      <alignment horizontal="center" vertical="center"/>
    </xf>
    <xf numFmtId="0" fontId="2" fillId="4" borderId="149" xfId="0" applyFont="1" applyFill="1" applyBorder="1" applyAlignment="1">
      <alignment horizontal="center" vertical="center"/>
    </xf>
    <xf numFmtId="14" fontId="0" fillId="4" borderId="32" xfId="0" applyNumberFormat="1" applyFill="1" applyBorder="1" applyAlignment="1">
      <alignment horizontal="center" vertical="center"/>
    </xf>
    <xf numFmtId="14" fontId="0" fillId="4" borderId="21" xfId="0" applyNumberFormat="1" applyFill="1" applyBorder="1" applyAlignment="1">
      <alignment horizontal="center" vertical="center"/>
    </xf>
    <xf numFmtId="165" fontId="42" fillId="4" borderId="72" xfId="0" applyNumberFormat="1" applyFont="1" applyFill="1" applyBorder="1" applyAlignment="1">
      <alignment horizontal="center" vertical="center"/>
    </xf>
    <xf numFmtId="49" fontId="82" fillId="4" borderId="72" xfId="0" applyNumberFormat="1" applyFont="1" applyFill="1" applyBorder="1" applyAlignment="1">
      <alignment horizontal="center" vertical="center"/>
    </xf>
    <xf numFmtId="49" fontId="82" fillId="4" borderId="48" xfId="0" applyNumberFormat="1" applyFont="1" applyFill="1" applyBorder="1" applyAlignment="1">
      <alignment horizontal="center" vertical="center"/>
    </xf>
    <xf numFmtId="0" fontId="0" fillId="4" borderId="75" xfId="0" applyFill="1" applyBorder="1"/>
    <xf numFmtId="0" fontId="94" fillId="4" borderId="20" xfId="0" applyFont="1" applyFill="1" applyBorder="1" applyAlignment="1">
      <alignment horizontal="center" vertical="center"/>
    </xf>
    <xf numFmtId="0" fontId="93" fillId="4" borderId="21" xfId="0" applyFont="1" applyFill="1" applyBorder="1" applyAlignment="1">
      <alignment wrapText="1"/>
    </xf>
    <xf numFmtId="0" fontId="93" fillId="4" borderId="32" xfId="0" applyFont="1" applyFill="1" applyBorder="1" applyAlignment="1">
      <alignment wrapText="1"/>
    </xf>
    <xf numFmtId="0" fontId="93" fillId="4" borderId="21" xfId="0" applyFont="1" applyFill="1" applyBorder="1" applyAlignment="1">
      <alignment horizontal="center" wrapText="1"/>
    </xf>
    <xf numFmtId="0" fontId="93" fillId="4" borderId="32" xfId="0" applyFont="1" applyFill="1" applyBorder="1" applyAlignment="1">
      <alignment horizontal="center" wrapText="1"/>
    </xf>
    <xf numFmtId="0" fontId="0" fillId="4" borderId="163" xfId="0" applyFill="1" applyBorder="1"/>
    <xf numFmtId="0" fontId="94" fillId="4" borderId="31" xfId="0" applyFont="1" applyFill="1" applyBorder="1" applyAlignment="1">
      <alignment horizontal="center" vertical="center"/>
    </xf>
    <xf numFmtId="0" fontId="93" fillId="4" borderId="22" xfId="0" applyFont="1" applyFill="1" applyBorder="1" applyAlignment="1">
      <alignment wrapText="1"/>
    </xf>
    <xf numFmtId="0" fontId="93" fillId="4" borderId="31" xfId="0" applyFont="1" applyFill="1" applyBorder="1" applyAlignment="1">
      <alignment wrapText="1"/>
    </xf>
    <xf numFmtId="0" fontId="93" fillId="4" borderId="22" xfId="0" applyFont="1" applyFill="1" applyBorder="1" applyAlignment="1">
      <alignment horizontal="center" wrapText="1"/>
    </xf>
    <xf numFmtId="0" fontId="93" fillId="4" borderId="31" xfId="0" applyFont="1" applyFill="1" applyBorder="1" applyAlignment="1">
      <alignment horizontal="center" wrapText="1"/>
    </xf>
    <xf numFmtId="0" fontId="2" fillId="11" borderId="70" xfId="0" applyFont="1" applyFill="1" applyBorder="1" applyAlignment="1">
      <alignment horizontal="center" vertical="center"/>
    </xf>
    <xf numFmtId="14" fontId="0" fillId="11" borderId="32" xfId="0" applyNumberFormat="1" applyFill="1" applyBorder="1" applyAlignment="1">
      <alignment horizontal="center" vertical="center"/>
    </xf>
    <xf numFmtId="165" fontId="42" fillId="11" borderId="72" xfId="0" applyNumberFormat="1" applyFont="1" applyFill="1" applyBorder="1" applyAlignment="1">
      <alignment horizontal="center" vertical="center"/>
    </xf>
    <xf numFmtId="49" fontId="82" fillId="11" borderId="62" xfId="0" applyNumberFormat="1" applyFont="1" applyFill="1" applyBorder="1" applyAlignment="1">
      <alignment horizontal="center" vertical="center"/>
    </xf>
    <xf numFmtId="49" fontId="82" fillId="11" borderId="49" xfId="0" applyNumberFormat="1" applyFont="1" applyFill="1" applyBorder="1" applyAlignment="1">
      <alignment horizontal="center" vertical="center"/>
    </xf>
    <xf numFmtId="0" fontId="0" fillId="11" borderId="163" xfId="0" applyFill="1" applyBorder="1"/>
    <xf numFmtId="0" fontId="94" fillId="11" borderId="32" xfId="0" applyFont="1" applyFill="1" applyBorder="1" applyAlignment="1">
      <alignment horizontal="center" vertical="center"/>
    </xf>
    <xf numFmtId="0" fontId="93" fillId="11" borderId="22" xfId="0" applyFont="1" applyFill="1" applyBorder="1" applyAlignment="1">
      <alignment wrapText="1"/>
    </xf>
    <xf numFmtId="0" fontId="93" fillId="11" borderId="31" xfId="0" applyFont="1" applyFill="1" applyBorder="1" applyAlignment="1">
      <alignment wrapText="1"/>
    </xf>
    <xf numFmtId="0" fontId="93" fillId="11" borderId="22" xfId="0" applyFont="1" applyFill="1" applyBorder="1" applyAlignment="1">
      <alignment horizontal="center"/>
    </xf>
    <xf numFmtId="0" fontId="93" fillId="11" borderId="32" xfId="0" applyFont="1" applyFill="1" applyBorder="1" applyAlignment="1">
      <alignment horizontal="center" wrapText="1"/>
    </xf>
    <xf numFmtId="0" fontId="93" fillId="11" borderId="31" xfId="0" applyFont="1" applyFill="1" applyBorder="1" applyAlignment="1">
      <alignment horizontal="center" wrapText="1"/>
    </xf>
    <xf numFmtId="0" fontId="2" fillId="3" borderId="70" xfId="0" applyFont="1" applyFill="1" applyBorder="1" applyAlignment="1">
      <alignment horizontal="center" vertical="center"/>
    </xf>
    <xf numFmtId="14" fontId="0" fillId="3" borderId="32" xfId="0" applyNumberFormat="1" applyFill="1" applyBorder="1" applyAlignment="1">
      <alignment horizontal="center" vertical="center"/>
    </xf>
    <xf numFmtId="165" fontId="42" fillId="3" borderId="72" xfId="0" applyNumberFormat="1" applyFont="1" applyFill="1" applyBorder="1" applyAlignment="1">
      <alignment horizontal="center" vertical="center"/>
    </xf>
    <xf numFmtId="49" fontId="82" fillId="3" borderId="62" xfId="0" applyNumberFormat="1" applyFont="1" applyFill="1" applyBorder="1" applyAlignment="1">
      <alignment horizontal="center" vertical="center"/>
    </xf>
    <xf numFmtId="49" fontId="82" fillId="3" borderId="49" xfId="0" applyNumberFormat="1" applyFont="1" applyFill="1" applyBorder="1" applyAlignment="1">
      <alignment horizontal="center" vertical="center"/>
    </xf>
    <xf numFmtId="0" fontId="0" fillId="3" borderId="163" xfId="0" applyFill="1" applyBorder="1"/>
    <xf numFmtId="0" fontId="94" fillId="3" borderId="31" xfId="0" applyFont="1" applyFill="1" applyBorder="1" applyAlignment="1">
      <alignment horizontal="center" vertical="center"/>
    </xf>
    <xf numFmtId="0" fontId="0" fillId="3" borderId="22" xfId="0" applyFill="1" applyBorder="1"/>
    <xf numFmtId="0" fontId="0" fillId="3" borderId="31" xfId="0" applyFill="1" applyBorder="1"/>
    <xf numFmtId="0" fontId="93" fillId="3" borderId="22" xfId="0" applyFont="1" applyFill="1" applyBorder="1" applyAlignment="1">
      <alignment horizontal="center"/>
    </xf>
    <xf numFmtId="0" fontId="93" fillId="3" borderId="32" xfId="0" applyFont="1" applyFill="1" applyBorder="1" applyAlignment="1">
      <alignment horizontal="center" wrapText="1"/>
    </xf>
    <xf numFmtId="0" fontId="93" fillId="3" borderId="31" xfId="0" applyFont="1" applyFill="1" applyBorder="1" applyAlignment="1">
      <alignment horizontal="center" wrapText="1"/>
    </xf>
    <xf numFmtId="14" fontId="0" fillId="40" borderId="32" xfId="0" applyNumberFormat="1" applyFill="1" applyBorder="1" applyAlignment="1">
      <alignment horizontal="center" vertical="center"/>
    </xf>
    <xf numFmtId="165" fontId="42" fillId="40" borderId="72" xfId="0" applyNumberFormat="1" applyFont="1" applyFill="1" applyBorder="1" applyAlignment="1">
      <alignment horizontal="center" vertical="center"/>
    </xf>
    <xf numFmtId="49" fontId="82" fillId="40" borderId="62" xfId="0" applyNumberFormat="1" applyFont="1" applyFill="1" applyBorder="1" applyAlignment="1">
      <alignment horizontal="center" vertical="center"/>
    </xf>
    <xf numFmtId="49" fontId="82" fillId="40" borderId="49" xfId="0" applyNumberFormat="1" applyFont="1" applyFill="1" applyBorder="1" applyAlignment="1">
      <alignment horizontal="center" vertical="center"/>
    </xf>
    <xf numFmtId="0" fontId="0" fillId="40" borderId="163" xfId="0" applyFill="1" applyBorder="1"/>
    <xf numFmtId="0" fontId="94" fillId="40" borderId="31" xfId="0" applyFont="1" applyFill="1" applyBorder="1" applyAlignment="1">
      <alignment horizontal="center" vertical="center"/>
    </xf>
    <xf numFmtId="0" fontId="93" fillId="40" borderId="22" xfId="0" applyFont="1" applyFill="1" applyBorder="1" applyAlignment="1">
      <alignment wrapText="1"/>
    </xf>
    <xf numFmtId="0" fontId="93" fillId="40" borderId="31" xfId="0" applyFont="1" applyFill="1" applyBorder="1" applyAlignment="1">
      <alignment wrapText="1"/>
    </xf>
    <xf numFmtId="0" fontId="93" fillId="40" borderId="22" xfId="0" applyFont="1" applyFill="1" applyBorder="1" applyAlignment="1">
      <alignment horizontal="center"/>
    </xf>
    <xf numFmtId="0" fontId="93" fillId="40" borderId="32" xfId="0" applyFont="1" applyFill="1" applyBorder="1" applyAlignment="1">
      <alignment horizontal="center" wrapText="1"/>
    </xf>
    <xf numFmtId="0" fontId="93" fillId="40" borderId="31" xfId="0" applyFont="1" applyFill="1" applyBorder="1" applyAlignment="1">
      <alignment horizontal="center" wrapText="1"/>
    </xf>
    <xf numFmtId="0" fontId="2" fillId="41" borderId="70" xfId="0" applyFont="1" applyFill="1" applyBorder="1" applyAlignment="1">
      <alignment horizontal="center" vertical="center"/>
    </xf>
    <xf numFmtId="165" fontId="42" fillId="41" borderId="72" xfId="0" applyNumberFormat="1" applyFont="1" applyFill="1" applyBorder="1" applyAlignment="1">
      <alignment horizontal="center" vertical="center"/>
    </xf>
    <xf numFmtId="49" fontId="82" fillId="41" borderId="62" xfId="0" applyNumberFormat="1" applyFont="1" applyFill="1" applyBorder="1" applyAlignment="1">
      <alignment horizontal="center" vertical="center"/>
    </xf>
    <xf numFmtId="49" fontId="82" fillId="41" borderId="49" xfId="0" applyNumberFormat="1" applyFont="1" applyFill="1" applyBorder="1" applyAlignment="1">
      <alignment horizontal="center" vertical="center"/>
    </xf>
    <xf numFmtId="0" fontId="0" fillId="41" borderId="163" xfId="0" applyFill="1" applyBorder="1"/>
    <xf numFmtId="0" fontId="94" fillId="41" borderId="31" xfId="0" applyFont="1" applyFill="1" applyBorder="1" applyAlignment="1">
      <alignment horizontal="center" vertical="center"/>
    </xf>
    <xf numFmtId="0" fontId="0" fillId="41" borderId="22" xfId="0" applyFill="1" applyBorder="1"/>
    <xf numFmtId="0" fontId="0" fillId="41" borderId="31" xfId="0" applyFill="1" applyBorder="1"/>
    <xf numFmtId="0" fontId="93" fillId="41" borderId="22" xfId="0" applyFont="1" applyFill="1" applyBorder="1" applyAlignment="1">
      <alignment horizontal="center"/>
    </xf>
    <xf numFmtId="0" fontId="93" fillId="41" borderId="32" xfId="0" applyFont="1" applyFill="1" applyBorder="1" applyAlignment="1">
      <alignment horizontal="center" wrapText="1"/>
    </xf>
    <xf numFmtId="49" fontId="91" fillId="0" borderId="72" xfId="0" applyNumberFormat="1" applyFont="1" applyBorder="1"/>
    <xf numFmtId="49" fontId="91" fillId="0" borderId="48" xfId="0" applyNumberFormat="1" applyFont="1" applyBorder="1"/>
    <xf numFmtId="0" fontId="93" fillId="2" borderId="21" xfId="0" applyFont="1" applyFill="1" applyBorder="1" applyAlignment="1">
      <alignment horizontal="center"/>
    </xf>
    <xf numFmtId="14" fontId="0" fillId="41" borderId="12" xfId="0" applyNumberFormat="1" applyFill="1" applyBorder="1" applyAlignment="1">
      <alignment horizontal="center" vertical="center"/>
    </xf>
    <xf numFmtId="165" fontId="42" fillId="41" borderId="150" xfId="0" applyNumberFormat="1" applyFont="1" applyFill="1" applyBorder="1" applyAlignment="1">
      <alignment horizontal="center" vertical="center"/>
    </xf>
    <xf numFmtId="49" fontId="82" fillId="41" borderId="148" xfId="0" applyNumberFormat="1" applyFont="1" applyFill="1" applyBorder="1" applyAlignment="1">
      <alignment horizontal="center" vertical="center"/>
    </xf>
    <xf numFmtId="49" fontId="82" fillId="41" borderId="128" xfId="0" applyNumberFormat="1" applyFont="1" applyFill="1" applyBorder="1" applyAlignment="1">
      <alignment horizontal="center" vertical="center"/>
    </xf>
    <xf numFmtId="0" fontId="0" fillId="41" borderId="169" xfId="0" applyFill="1" applyBorder="1"/>
    <xf numFmtId="0" fontId="94" fillId="41" borderId="170" xfId="0" applyFont="1" applyFill="1" applyBorder="1" applyAlignment="1">
      <alignment horizontal="center" vertical="center"/>
    </xf>
    <xf numFmtId="0" fontId="0" fillId="41" borderId="171" xfId="0" applyFill="1" applyBorder="1"/>
    <xf numFmtId="0" fontId="0" fillId="41" borderId="170" xfId="0" applyFill="1" applyBorder="1"/>
    <xf numFmtId="0" fontId="93" fillId="41" borderId="171" xfId="0" applyFont="1" applyFill="1" applyBorder="1" applyAlignment="1">
      <alignment horizontal="center"/>
    </xf>
    <xf numFmtId="0" fontId="93" fillId="41" borderId="170" xfId="0" applyFont="1" applyFill="1" applyBorder="1" applyAlignment="1">
      <alignment horizontal="center" wrapText="1"/>
    </xf>
    <xf numFmtId="14" fontId="0" fillId="40" borderId="170" xfId="0" applyNumberFormat="1" applyFill="1" applyBorder="1" applyAlignment="1">
      <alignment horizontal="center" vertical="center"/>
    </xf>
    <xf numFmtId="14" fontId="0" fillId="41" borderId="64" xfId="0" applyNumberFormat="1" applyFill="1" applyBorder="1" applyAlignment="1">
      <alignment horizontal="center" vertical="center"/>
    </xf>
    <xf numFmtId="0" fontId="25" fillId="42" borderId="25" xfId="0" applyFont="1" applyFill="1" applyBorder="1" applyAlignment="1">
      <alignment horizontal="center" vertical="center"/>
    </xf>
    <xf numFmtId="0" fontId="25" fillId="42" borderId="144" xfId="0" applyFont="1" applyFill="1" applyBorder="1" applyAlignment="1">
      <alignment horizontal="center" vertical="center" wrapText="1"/>
    </xf>
    <xf numFmtId="0" fontId="25" fillId="42" borderId="144" xfId="0" applyFont="1" applyFill="1" applyBorder="1" applyAlignment="1">
      <alignment horizontal="center" vertical="center"/>
    </xf>
    <xf numFmtId="0" fontId="95" fillId="42" borderId="144" xfId="0" applyFont="1" applyFill="1" applyBorder="1" applyAlignment="1">
      <alignment horizontal="center" vertical="center" wrapText="1"/>
    </xf>
    <xf numFmtId="0" fontId="95" fillId="42" borderId="18" xfId="0" applyFont="1" applyFill="1" applyBorder="1" applyAlignment="1">
      <alignment horizontal="center" vertical="center" wrapText="1"/>
    </xf>
    <xf numFmtId="0" fontId="95" fillId="42" borderId="15" xfId="0" applyFont="1" applyFill="1" applyBorder="1" applyAlignment="1">
      <alignment horizontal="center" vertical="center" wrapText="1"/>
    </xf>
    <xf numFmtId="0" fontId="25" fillId="42" borderId="18" xfId="0" applyFont="1" applyFill="1" applyBorder="1" applyAlignment="1">
      <alignment horizontal="center" vertical="center" wrapText="1"/>
    </xf>
    <xf numFmtId="0" fontId="25" fillId="42" borderId="18" xfId="0" applyFont="1" applyFill="1" applyBorder="1" applyAlignment="1">
      <alignment horizontal="center" vertical="center"/>
    </xf>
    <xf numFmtId="0" fontId="25" fillId="42" borderId="15" xfId="0" applyFont="1" applyFill="1" applyBorder="1" applyAlignment="1">
      <alignment horizontal="center" vertical="center" wrapText="1"/>
    </xf>
    <xf numFmtId="0" fontId="25" fillId="42" borderId="26" xfId="0" applyFont="1" applyFill="1" applyBorder="1" applyAlignment="1">
      <alignment horizontal="center" vertical="center" wrapText="1"/>
    </xf>
    <xf numFmtId="49" fontId="82" fillId="12" borderId="72" xfId="0" applyNumberFormat="1" applyFont="1" applyFill="1" applyBorder="1" applyAlignment="1">
      <alignment horizontal="center" vertical="center"/>
    </xf>
    <xf numFmtId="49" fontId="82" fillId="12" borderId="62" xfId="0" applyNumberFormat="1" applyFont="1" applyFill="1" applyBorder="1" applyAlignment="1">
      <alignment horizontal="center" vertical="center"/>
    </xf>
    <xf numFmtId="49" fontId="82" fillId="12" borderId="148" xfId="0" applyNumberFormat="1" applyFont="1" applyFill="1" applyBorder="1" applyAlignment="1">
      <alignment horizontal="center" vertical="center"/>
    </xf>
    <xf numFmtId="0" fontId="61" fillId="31" borderId="18" xfId="0" applyFont="1" applyFill="1" applyBorder="1" applyAlignment="1">
      <alignment horizontal="center" vertical="center" wrapText="1"/>
    </xf>
    <xf numFmtId="0" fontId="62" fillId="0" borderId="25" xfId="0" applyFont="1" applyBorder="1" applyAlignment="1">
      <alignment horizontal="center" vertical="center"/>
    </xf>
    <xf numFmtId="0" fontId="59" fillId="18" borderId="37" xfId="0" applyFont="1" applyFill="1" applyBorder="1" applyAlignment="1">
      <alignment horizontal="center" vertical="center"/>
    </xf>
    <xf numFmtId="0" fontId="61" fillId="3" borderId="165" xfId="0" applyFont="1" applyFill="1" applyBorder="1" applyAlignment="1">
      <alignment horizontal="center" vertical="center" wrapText="1"/>
    </xf>
    <xf numFmtId="0" fontId="12" fillId="0" borderId="18" xfId="0" applyFont="1" applyBorder="1"/>
    <xf numFmtId="14" fontId="36" fillId="24" borderId="58" xfId="0" applyNumberFormat="1" applyFont="1" applyFill="1" applyBorder="1" applyAlignment="1">
      <alignment horizontal="center" vertical="center" wrapText="1"/>
    </xf>
    <xf numFmtId="49" fontId="37" fillId="24" borderId="62" xfId="0" applyNumberFormat="1" applyFont="1" applyFill="1" applyBorder="1" applyAlignment="1" applyProtection="1">
      <alignment horizontal="center" vertical="center"/>
      <protection locked="0"/>
    </xf>
    <xf numFmtId="14" fontId="37" fillId="24" borderId="76" xfId="0" applyNumberFormat="1" applyFont="1" applyFill="1" applyBorder="1" applyAlignment="1" applyProtection="1">
      <alignment horizontal="center" vertical="center"/>
      <protection locked="0"/>
    </xf>
    <xf numFmtId="14" fontId="37" fillId="24" borderId="31" xfId="0" applyNumberFormat="1" applyFont="1" applyFill="1" applyBorder="1" applyAlignment="1" applyProtection="1">
      <alignment horizontal="center" vertical="center"/>
      <protection locked="0"/>
    </xf>
    <xf numFmtId="14" fontId="37" fillId="28" borderId="172" xfId="0" applyNumberFormat="1" applyFont="1" applyFill="1" applyBorder="1" applyAlignment="1">
      <alignment horizontal="center" vertical="center"/>
    </xf>
    <xf numFmtId="14" fontId="38" fillId="24" borderId="12" xfId="0" applyNumberFormat="1" applyFont="1" applyFill="1" applyBorder="1" applyAlignment="1" applyProtection="1">
      <alignment horizontal="center" vertical="center"/>
      <protection locked="0"/>
    </xf>
    <xf numFmtId="14" fontId="37" fillId="28" borderId="22" xfId="0" applyNumberFormat="1" applyFont="1" applyFill="1" applyBorder="1" applyAlignment="1">
      <alignment horizontal="center" vertical="center"/>
    </xf>
    <xf numFmtId="14" fontId="38" fillId="24" borderId="115" xfId="0" applyNumberFormat="1" applyFont="1" applyFill="1" applyBorder="1" applyAlignment="1" applyProtection="1">
      <alignment horizontal="center" vertical="center"/>
      <protection locked="0"/>
    </xf>
    <xf numFmtId="14" fontId="37" fillId="24" borderId="89" xfId="0" applyNumberFormat="1" applyFont="1" applyFill="1" applyBorder="1" applyAlignment="1" applyProtection="1">
      <alignment horizontal="center" vertical="center"/>
      <protection locked="0"/>
    </xf>
    <xf numFmtId="14" fontId="37" fillId="24" borderId="147" xfId="0" applyNumberFormat="1" applyFont="1" applyFill="1" applyBorder="1" applyAlignment="1" applyProtection="1">
      <alignment horizontal="center" vertical="center"/>
      <protection locked="0"/>
    </xf>
    <xf numFmtId="14" fontId="37" fillId="28" borderId="173" xfId="0" applyNumberFormat="1" applyFont="1" applyFill="1" applyBorder="1" applyAlignment="1">
      <alignment horizontal="center" vertical="center"/>
    </xf>
    <xf numFmtId="14" fontId="37" fillId="24" borderId="12" xfId="0" applyNumberFormat="1" applyFont="1" applyFill="1" applyBorder="1" applyAlignment="1" applyProtection="1">
      <alignment horizontal="center" vertical="center"/>
      <protection locked="0"/>
    </xf>
    <xf numFmtId="0" fontId="96" fillId="0" borderId="0" xfId="0" applyFont="1"/>
    <xf numFmtId="0" fontId="2" fillId="14" borderId="46" xfId="0" applyFont="1" applyFill="1" applyBorder="1" applyAlignment="1">
      <alignment horizontal="center" vertical="center"/>
    </xf>
    <xf numFmtId="0" fontId="0" fillId="0" borderId="16" xfId="0" applyBorder="1" applyAlignment="1">
      <alignment horizontal="center" vertical="center"/>
    </xf>
    <xf numFmtId="0" fontId="97" fillId="44" borderId="53" xfId="0" applyFont="1" applyFill="1" applyBorder="1" applyAlignment="1">
      <alignment horizontal="center" vertical="center"/>
    </xf>
    <xf numFmtId="0" fontId="97" fillId="20" borderId="50" xfId="0" applyFont="1" applyFill="1" applyBorder="1" applyAlignment="1">
      <alignment horizontal="center" vertical="center"/>
    </xf>
    <xf numFmtId="0" fontId="0" fillId="32" borderId="16" xfId="0" applyFill="1" applyBorder="1" applyAlignment="1">
      <alignment horizontal="center" vertical="center"/>
    </xf>
    <xf numFmtId="0" fontId="0" fillId="32" borderId="51" xfId="0" applyFill="1" applyBorder="1" applyAlignment="1">
      <alignment horizontal="center" vertical="center"/>
    </xf>
    <xf numFmtId="0" fontId="0" fillId="32" borderId="80" xfId="0" applyFill="1" applyBorder="1" applyAlignment="1">
      <alignment horizontal="center" vertical="center"/>
    </xf>
    <xf numFmtId="0" fontId="94" fillId="0" borderId="0" xfId="0" applyFont="1"/>
    <xf numFmtId="0" fontId="8" fillId="0" borderId="0" xfId="0" applyFont="1"/>
    <xf numFmtId="0" fontId="36" fillId="0" borderId="3" xfId="0" applyFont="1" applyBorder="1" applyAlignment="1">
      <alignment horizontal="center"/>
    </xf>
    <xf numFmtId="0" fontId="36" fillId="0" borderId="174" xfId="0" applyFont="1" applyBorder="1" applyAlignment="1">
      <alignment horizontal="center"/>
    </xf>
    <xf numFmtId="0" fontId="66" fillId="35" borderId="26" xfId="0" applyFont="1" applyFill="1" applyBorder="1" applyAlignment="1">
      <alignment horizontal="center" vertical="center" wrapText="1"/>
    </xf>
    <xf numFmtId="0" fontId="66" fillId="35" borderId="45" xfId="0" applyFont="1" applyFill="1" applyBorder="1" applyAlignment="1">
      <alignment horizontal="center" vertical="center" wrapText="1"/>
    </xf>
    <xf numFmtId="0" fontId="66" fillId="36" borderId="32" xfId="0" applyFont="1" applyFill="1" applyBorder="1" applyAlignment="1">
      <alignment horizontal="center" vertical="center" wrapText="1"/>
    </xf>
    <xf numFmtId="0" fontId="66" fillId="36" borderId="31" xfId="0" applyFont="1" applyFill="1" applyBorder="1" applyAlignment="1">
      <alignment horizontal="center" vertical="center" wrapText="1"/>
    </xf>
    <xf numFmtId="0" fontId="66" fillId="36" borderId="34" xfId="0" applyFont="1" applyFill="1" applyBorder="1" applyAlignment="1">
      <alignment horizontal="center" vertical="center" wrapText="1"/>
    </xf>
    <xf numFmtId="0" fontId="66" fillId="35" borderId="15" xfId="0" applyFont="1" applyFill="1" applyBorder="1" applyAlignment="1">
      <alignment horizontal="center" vertical="center" wrapText="1"/>
    </xf>
    <xf numFmtId="0" fontId="81" fillId="18" borderId="64" xfId="0" applyFont="1" applyFill="1" applyBorder="1" applyAlignment="1">
      <alignment horizontal="center" vertical="center"/>
    </xf>
    <xf numFmtId="0" fontId="81" fillId="18" borderId="12" xfId="0" applyFont="1" applyFill="1" applyBorder="1" applyAlignment="1">
      <alignment horizontal="center" vertical="center"/>
    </xf>
    <xf numFmtId="165" fontId="98" fillId="13" borderId="0" xfId="0" applyNumberFormat="1" applyFont="1" applyFill="1" applyAlignment="1">
      <alignment horizontal="center" vertical="center" wrapText="1"/>
    </xf>
    <xf numFmtId="0" fontId="57" fillId="3" borderId="29" xfId="0" applyFont="1" applyFill="1" applyBorder="1" applyAlignment="1">
      <alignment horizontal="center" vertical="center"/>
    </xf>
    <xf numFmtId="0" fontId="49" fillId="9" borderId="26" xfId="0" applyFont="1" applyFill="1" applyBorder="1" applyAlignment="1">
      <alignment horizontal="center" vertical="center"/>
    </xf>
    <xf numFmtId="1" fontId="56" fillId="9" borderId="26" xfId="0" applyNumberFormat="1" applyFont="1" applyFill="1" applyBorder="1" applyAlignment="1">
      <alignment horizontal="center" vertical="center"/>
    </xf>
    <xf numFmtId="1" fontId="55" fillId="9" borderId="81" xfId="0" applyNumberFormat="1" applyFont="1" applyFill="1" applyBorder="1" applyAlignment="1" applyProtection="1">
      <alignment horizontal="center"/>
      <protection locked="0"/>
    </xf>
    <xf numFmtId="0" fontId="89" fillId="23" borderId="18" xfId="0" applyFont="1" applyFill="1" applyBorder="1" applyAlignment="1">
      <alignment horizontal="center" vertical="center" wrapText="1"/>
    </xf>
    <xf numFmtId="0" fontId="89" fillId="14" borderId="18" xfId="0" applyFont="1" applyFill="1" applyBorder="1" applyAlignment="1">
      <alignment horizontal="center" vertical="center" wrapText="1"/>
    </xf>
    <xf numFmtId="165" fontId="86" fillId="14" borderId="20" xfId="0" applyNumberFormat="1" applyFont="1" applyFill="1" applyBorder="1" applyAlignment="1">
      <alignment horizontal="center" vertical="center" wrapText="1"/>
    </xf>
    <xf numFmtId="1" fontId="99" fillId="23" borderId="18" xfId="0" applyNumberFormat="1" applyFont="1" applyFill="1" applyBorder="1" applyAlignment="1">
      <alignment horizontal="center" vertical="center" wrapText="1"/>
    </xf>
    <xf numFmtId="1" fontId="99" fillId="23" borderId="123" xfId="0" applyNumberFormat="1" applyFont="1" applyFill="1" applyBorder="1" applyAlignment="1">
      <alignment horizontal="center" vertical="center" wrapText="1"/>
    </xf>
    <xf numFmtId="1" fontId="99" fillId="23" borderId="64" xfId="0" applyNumberFormat="1" applyFont="1" applyFill="1" applyBorder="1" applyAlignment="1">
      <alignment horizontal="center" vertical="center" wrapText="1"/>
    </xf>
    <xf numFmtId="1" fontId="99" fillId="23" borderId="124" xfId="0" applyNumberFormat="1" applyFont="1" applyFill="1" applyBorder="1" applyAlignment="1">
      <alignment horizontal="center" vertical="center" wrapText="1"/>
    </xf>
    <xf numFmtId="15" fontId="40" fillId="43" borderId="103" xfId="0" applyNumberFormat="1" applyFont="1" applyFill="1" applyBorder="1" applyAlignment="1">
      <alignment horizontal="center"/>
    </xf>
    <xf numFmtId="15" fontId="40" fillId="25" borderId="103" xfId="0" applyNumberFormat="1" applyFont="1" applyFill="1" applyBorder="1" applyAlignment="1">
      <alignment horizontal="center"/>
    </xf>
    <xf numFmtId="15" fontId="40" fillId="22" borderId="103" xfId="0" applyNumberFormat="1" applyFont="1" applyFill="1" applyBorder="1" applyAlignment="1">
      <alignment horizontal="center"/>
    </xf>
    <xf numFmtId="15" fontId="40" fillId="46" borderId="103" xfId="0" applyNumberFormat="1" applyFont="1" applyFill="1" applyBorder="1" applyAlignment="1">
      <alignment horizontal="center"/>
    </xf>
    <xf numFmtId="15" fontId="40" fillId="47" borderId="103" xfId="0" applyNumberFormat="1" applyFont="1" applyFill="1" applyBorder="1" applyAlignment="1">
      <alignment horizontal="center"/>
    </xf>
    <xf numFmtId="15" fontId="40" fillId="6" borderId="103" xfId="0" applyNumberFormat="1" applyFont="1" applyFill="1" applyBorder="1" applyAlignment="1">
      <alignment horizontal="center"/>
    </xf>
    <xf numFmtId="166" fontId="81" fillId="29" borderId="25" xfId="0" applyNumberFormat="1" applyFont="1" applyFill="1" applyBorder="1" applyAlignment="1">
      <alignment horizontal="center" vertical="center" wrapText="1"/>
    </xf>
    <xf numFmtId="165" fontId="100" fillId="13" borderId="102" xfId="0" applyNumberFormat="1" applyFont="1" applyFill="1" applyBorder="1" applyAlignment="1">
      <alignment horizontal="center" vertical="center" wrapText="1"/>
    </xf>
    <xf numFmtId="0" fontId="101" fillId="0" borderId="0" xfId="0" applyFont="1" applyAlignment="1">
      <alignment horizontal="center" vertical="center" wrapText="1"/>
    </xf>
    <xf numFmtId="0" fontId="101" fillId="0" borderId="175" xfId="0" applyFont="1" applyBorder="1" applyAlignment="1">
      <alignment horizontal="center" vertical="center" wrapText="1"/>
    </xf>
    <xf numFmtId="0" fontId="101" fillId="0" borderId="105" xfId="0" applyFont="1" applyBorder="1" applyAlignment="1">
      <alignment horizontal="center" vertical="center" wrapText="1"/>
    </xf>
    <xf numFmtId="0" fontId="101" fillId="0" borderId="0" xfId="0" applyFont="1" applyAlignment="1">
      <alignment horizontal="left" vertical="center" indent="1"/>
    </xf>
    <xf numFmtId="0" fontId="101" fillId="0" borderId="50" xfId="0" applyFont="1" applyBorder="1" applyAlignment="1">
      <alignment horizontal="center" vertical="center" wrapText="1"/>
    </xf>
    <xf numFmtId="0" fontId="101" fillId="0" borderId="0" xfId="0" applyFont="1" applyAlignment="1">
      <alignment horizontal="left" vertical="top"/>
    </xf>
    <xf numFmtId="0" fontId="101" fillId="48" borderId="0" xfId="0" applyFont="1" applyFill="1" applyAlignment="1">
      <alignment horizontal="center" vertical="center"/>
    </xf>
    <xf numFmtId="0" fontId="101" fillId="48" borderId="0" xfId="0" applyFont="1" applyFill="1" applyAlignment="1">
      <alignment horizontal="center" vertical="center" wrapText="1"/>
    </xf>
    <xf numFmtId="0" fontId="102" fillId="48" borderId="176" xfId="0" applyFont="1" applyFill="1" applyBorder="1" applyAlignment="1">
      <alignment horizontal="center" vertical="center" wrapText="1"/>
    </xf>
    <xf numFmtId="0" fontId="104" fillId="49" borderId="177" xfId="0" applyFont="1" applyFill="1" applyBorder="1" applyAlignment="1">
      <alignment horizontal="center" vertical="center" wrapText="1"/>
    </xf>
    <xf numFmtId="0" fontId="104" fillId="23" borderId="175" xfId="0" applyFont="1" applyFill="1" applyBorder="1" applyAlignment="1">
      <alignment horizontal="center" vertical="center" wrapText="1"/>
    </xf>
    <xf numFmtId="0" fontId="45" fillId="18" borderId="20" xfId="0" applyFont="1" applyFill="1" applyBorder="1" applyAlignment="1">
      <alignment horizontal="left" vertical="center" wrapText="1"/>
    </xf>
    <xf numFmtId="0" fontId="45" fillId="18" borderId="0" xfId="0" applyFont="1" applyFill="1" applyAlignment="1">
      <alignment horizontal="left" vertical="center" wrapText="1"/>
    </xf>
    <xf numFmtId="0" fontId="45" fillId="9" borderId="0" xfId="0" applyFont="1" applyFill="1" applyAlignment="1">
      <alignment horizontal="left" vertical="center" wrapText="1"/>
    </xf>
    <xf numFmtId="0" fontId="45" fillId="27" borderId="20" xfId="0" applyFont="1" applyFill="1" applyBorder="1" applyAlignment="1">
      <alignment horizontal="left" vertical="center" wrapText="1"/>
    </xf>
    <xf numFmtId="16" fontId="42" fillId="0" borderId="170" xfId="0" applyNumberFormat="1" applyFont="1" applyBorder="1" applyAlignment="1">
      <alignment horizontal="center" vertical="center" wrapText="1"/>
    </xf>
    <xf numFmtId="164" fontId="44" fillId="0" borderId="171" xfId="0" applyNumberFormat="1" applyFont="1" applyBorder="1" applyAlignment="1">
      <alignment horizontal="center" vertical="center" wrapText="1"/>
    </xf>
    <xf numFmtId="165" fontId="43" fillId="0" borderId="170" xfId="0" applyNumberFormat="1" applyFont="1" applyBorder="1" applyAlignment="1">
      <alignment horizontal="center" vertical="center" wrapText="1"/>
    </xf>
    <xf numFmtId="0" fontId="39" fillId="0" borderId="171" xfId="0" applyFont="1" applyBorder="1" applyAlignment="1">
      <alignment horizontal="center" vertical="center" wrapText="1"/>
    </xf>
    <xf numFmtId="165" fontId="44" fillId="33" borderId="149" xfId="0" applyNumberFormat="1" applyFont="1" applyFill="1" applyBorder="1" applyAlignment="1">
      <alignment horizontal="center" vertical="center"/>
    </xf>
    <xf numFmtId="165" fontId="8" fillId="0" borderId="12" xfId="0" applyNumberFormat="1" applyFont="1" applyBorder="1" applyAlignment="1">
      <alignment horizontal="center" vertical="center"/>
    </xf>
    <xf numFmtId="165" fontId="42" fillId="0" borderId="170" xfId="0" applyNumberFormat="1" applyFont="1" applyBorder="1" applyAlignment="1">
      <alignment horizontal="center" vertical="center"/>
    </xf>
    <xf numFmtId="165" fontId="42" fillId="0" borderId="81" xfId="0" applyNumberFormat="1" applyFont="1" applyBorder="1" applyAlignment="1">
      <alignment horizontal="center" vertical="center"/>
    </xf>
    <xf numFmtId="14" fontId="42" fillId="0" borderId="170" xfId="0" applyNumberFormat="1" applyFont="1" applyBorder="1" applyAlignment="1">
      <alignment horizontal="center" vertical="center"/>
    </xf>
    <xf numFmtId="0" fontId="45" fillId="20" borderId="35" xfId="0" applyFont="1" applyFill="1" applyBorder="1" applyAlignment="1">
      <alignment horizontal="left" vertical="center" wrapText="1"/>
    </xf>
    <xf numFmtId="0" fontId="45" fillId="15" borderId="179" xfId="0" applyFont="1" applyFill="1" applyBorder="1" applyAlignment="1">
      <alignment horizontal="left" wrapText="1"/>
    </xf>
    <xf numFmtId="0" fontId="45" fillId="15" borderId="178" xfId="0" applyFont="1" applyFill="1" applyBorder="1" applyAlignment="1">
      <alignment horizontal="left" wrapText="1"/>
    </xf>
    <xf numFmtId="0" fontId="45" fillId="15" borderId="179" xfId="0" applyFont="1" applyFill="1" applyBorder="1" applyAlignment="1">
      <alignment horizontal="center" vertical="center" wrapText="1"/>
    </xf>
    <xf numFmtId="0" fontId="96" fillId="0" borderId="180" xfId="0" applyFont="1" applyBorder="1" applyAlignment="1">
      <alignment vertical="center"/>
    </xf>
    <xf numFmtId="0" fontId="49" fillId="30" borderId="55" xfId="0" applyFont="1" applyFill="1" applyBorder="1" applyAlignment="1">
      <alignment horizontal="center" vertical="center" wrapText="1"/>
    </xf>
    <xf numFmtId="0" fontId="2" fillId="11" borderId="30" xfId="0" applyFont="1" applyFill="1" applyBorder="1" applyAlignment="1">
      <alignment horizontal="center" vertical="center" wrapText="1"/>
    </xf>
    <xf numFmtId="0" fontId="2" fillId="11" borderId="18" xfId="0" applyFont="1" applyFill="1" applyBorder="1" applyAlignment="1">
      <alignment horizontal="center" wrapText="1"/>
    </xf>
    <xf numFmtId="165" fontId="88" fillId="44" borderId="15" xfId="0" applyNumberFormat="1" applyFont="1" applyFill="1" applyBorder="1" applyAlignment="1">
      <alignment horizontal="center" vertical="center"/>
    </xf>
    <xf numFmtId="165" fontId="105" fillId="44" borderId="18" xfId="0" applyNumberFormat="1" applyFont="1" applyFill="1" applyBorder="1" applyAlignment="1">
      <alignment horizontal="center" vertical="center"/>
    </xf>
    <xf numFmtId="9" fontId="66" fillId="0" borderId="86" xfId="0" applyNumberFormat="1" applyFont="1" applyBorder="1" applyAlignment="1">
      <alignment horizontal="center" vertical="center"/>
    </xf>
    <xf numFmtId="9" fontId="66" fillId="0" borderId="105" xfId="0" applyNumberFormat="1" applyFont="1" applyBorder="1" applyAlignment="1">
      <alignment horizontal="center" vertical="center"/>
    </xf>
    <xf numFmtId="0" fontId="66" fillId="0" borderId="97" xfId="0" quotePrefix="1" applyFont="1" applyBorder="1" applyAlignment="1">
      <alignment horizontal="center" vertical="center"/>
    </xf>
    <xf numFmtId="165" fontId="66" fillId="0" borderId="26" xfId="0" applyNumberFormat="1" applyFont="1" applyBorder="1" applyAlignment="1">
      <alignment horizontal="center" vertical="center"/>
    </xf>
    <xf numFmtId="0" fontId="96" fillId="0" borderId="47" xfId="0" applyFont="1" applyBorder="1"/>
    <xf numFmtId="0" fontId="96" fillId="0" borderId="29" xfId="0" applyFont="1" applyBorder="1"/>
    <xf numFmtId="0" fontId="96" fillId="0" borderId="86" xfId="0" applyFont="1" applyBorder="1"/>
    <xf numFmtId="0" fontId="96" fillId="0" borderId="50" xfId="0" applyFont="1" applyBorder="1"/>
    <xf numFmtId="0" fontId="96" fillId="0" borderId="105" xfId="0" applyFont="1" applyBorder="1"/>
    <xf numFmtId="0" fontId="96" fillId="0" borderId="46" xfId="0" applyFont="1" applyBorder="1"/>
    <xf numFmtId="0" fontId="96" fillId="0" borderId="55" xfId="0" applyFont="1" applyBorder="1"/>
    <xf numFmtId="0" fontId="96" fillId="0" borderId="97" xfId="0" applyFont="1" applyBorder="1"/>
    <xf numFmtId="0" fontId="96" fillId="0" borderId="15" xfId="0" applyFont="1" applyBorder="1"/>
    <xf numFmtId="0" fontId="96" fillId="0" borderId="168" xfId="0" applyFont="1" applyBorder="1"/>
    <xf numFmtId="0" fontId="0" fillId="0" borderId="33" xfId="0" applyBorder="1" applyAlignment="1">
      <alignment horizontal="center" vertical="center"/>
    </xf>
    <xf numFmtId="0" fontId="106" fillId="0" borderId="0" xfId="0" applyFont="1"/>
    <xf numFmtId="0" fontId="107" fillId="39" borderId="104" xfId="0" applyFont="1" applyFill="1" applyBorder="1" applyAlignment="1">
      <alignment horizontal="center" vertical="center" wrapText="1"/>
    </xf>
    <xf numFmtId="0" fontId="108" fillId="39" borderId="29" xfId="0" applyFont="1" applyFill="1" applyBorder="1" applyAlignment="1">
      <alignment horizontal="center" vertical="center" wrapText="1"/>
    </xf>
    <xf numFmtId="0" fontId="108" fillId="39" borderId="104" xfId="0" applyFont="1" applyFill="1" applyBorder="1" applyAlignment="1">
      <alignment horizontal="center" vertical="center" wrapText="1"/>
    </xf>
    <xf numFmtId="0" fontId="106" fillId="39" borderId="55" xfId="0" applyFont="1" applyFill="1" applyBorder="1" applyAlignment="1">
      <alignment horizontal="center" vertical="center" wrapText="1"/>
    </xf>
    <xf numFmtId="0" fontId="107" fillId="39" borderId="45" xfId="0" applyFont="1" applyFill="1" applyBorder="1" applyAlignment="1">
      <alignment horizontal="center" vertical="center" wrapText="1"/>
    </xf>
    <xf numFmtId="0" fontId="108" fillId="39" borderId="45" xfId="0" applyFont="1" applyFill="1" applyBorder="1" applyAlignment="1">
      <alignment horizontal="center" vertical="center" wrapText="1"/>
    </xf>
    <xf numFmtId="0" fontId="107" fillId="39" borderId="86" xfId="0" applyFont="1" applyFill="1" applyBorder="1" applyAlignment="1">
      <alignment horizontal="center" vertical="center" wrapText="1"/>
    </xf>
    <xf numFmtId="0" fontId="37" fillId="0" borderId="21" xfId="0" applyFont="1" applyBorder="1" applyAlignment="1">
      <alignment horizontal="center" wrapText="1"/>
    </xf>
    <xf numFmtId="0" fontId="37" fillId="0" borderId="32"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32" xfId="0" applyFont="1" applyBorder="1" applyAlignment="1">
      <alignment horizontal="center" wrapText="1"/>
    </xf>
    <xf numFmtId="14" fontId="36" fillId="7" borderId="2" xfId="0" applyNumberFormat="1" applyFont="1" applyFill="1" applyBorder="1" applyAlignment="1">
      <alignment horizontal="center"/>
    </xf>
    <xf numFmtId="0" fontId="36" fillId="7" borderId="1" xfId="0" applyFont="1" applyFill="1" applyBorder="1" applyAlignment="1">
      <alignment horizontal="center"/>
    </xf>
    <xf numFmtId="49" fontId="36" fillId="0" borderId="1" xfId="0" applyNumberFormat="1" applyFont="1" applyBorder="1" applyAlignment="1">
      <alignment horizontal="center"/>
    </xf>
    <xf numFmtId="0" fontId="110" fillId="0" borderId="132" xfId="0" applyFont="1" applyBorder="1" applyAlignment="1">
      <alignment horizontal="center" vertical="center" wrapText="1"/>
    </xf>
    <xf numFmtId="0" fontId="110" fillId="0" borderId="131" xfId="0" applyFont="1" applyBorder="1" applyAlignment="1">
      <alignment horizontal="center" vertical="center" wrapText="1"/>
    </xf>
    <xf numFmtId="0" fontId="109" fillId="0" borderId="131" xfId="0" applyFont="1" applyBorder="1" applyAlignment="1">
      <alignment horizontal="center" vertical="center" wrapText="1"/>
    </xf>
    <xf numFmtId="0" fontId="36" fillId="0" borderId="64" xfId="0" applyFont="1" applyBorder="1" applyAlignment="1">
      <alignment horizontal="center" vertical="center"/>
    </xf>
    <xf numFmtId="0" fontId="109" fillId="0" borderId="64" xfId="0" applyFont="1" applyBorder="1" applyAlignment="1">
      <alignment horizontal="center" vertical="center" wrapText="1"/>
    </xf>
    <xf numFmtId="0" fontId="110" fillId="0" borderId="64" xfId="0" applyFont="1" applyBorder="1" applyAlignment="1">
      <alignment horizontal="center" vertical="center" wrapText="1"/>
    </xf>
    <xf numFmtId="0" fontId="110" fillId="0" borderId="6" xfId="0" applyFont="1" applyBorder="1" applyAlignment="1">
      <alignment horizontal="center" vertical="center" wrapText="1"/>
    </xf>
    <xf numFmtId="0" fontId="110" fillId="0" borderId="12" xfId="0" applyFont="1" applyBorder="1" applyAlignment="1">
      <alignment horizontal="center" vertical="center" wrapText="1"/>
    </xf>
    <xf numFmtId="0" fontId="109" fillId="0" borderId="12" xfId="0" applyFont="1" applyBorder="1" applyAlignment="1">
      <alignment horizontal="center" vertical="center" wrapText="1"/>
    </xf>
    <xf numFmtId="0" fontId="109" fillId="0" borderId="89" xfId="0" applyFont="1" applyBorder="1" applyAlignment="1">
      <alignment horizontal="center" vertical="center" wrapText="1"/>
    </xf>
    <xf numFmtId="0" fontId="109" fillId="0" borderId="87" xfId="0" applyFont="1" applyBorder="1" applyAlignment="1">
      <alignment horizontal="center" vertical="center" wrapText="1"/>
    </xf>
    <xf numFmtId="0" fontId="37" fillId="0" borderId="170" xfId="0" applyFont="1" applyBorder="1" applyAlignment="1">
      <alignment horizontal="center" vertical="center" wrapText="1"/>
    </xf>
    <xf numFmtId="0" fontId="37" fillId="0" borderId="171" xfId="0" applyFont="1" applyBorder="1" applyAlignment="1">
      <alignment horizontal="center" vertical="center" wrapText="1"/>
    </xf>
    <xf numFmtId="0" fontId="36" fillId="0" borderId="147" xfId="0" applyFont="1" applyBorder="1" applyAlignment="1">
      <alignment horizontal="center" vertical="center"/>
    </xf>
    <xf numFmtId="0" fontId="109" fillId="0" borderId="132" xfId="0" applyFont="1" applyBorder="1" applyAlignment="1">
      <alignment horizontal="center" vertical="center" wrapText="1"/>
    </xf>
    <xf numFmtId="0" fontId="36" fillId="0" borderId="32" xfId="0" applyFont="1" applyBorder="1"/>
    <xf numFmtId="0" fontId="36" fillId="0" borderId="21" xfId="0" applyFont="1" applyBorder="1" applyAlignment="1">
      <alignment horizontal="center" vertical="center"/>
    </xf>
    <xf numFmtId="0" fontId="36" fillId="0" borderId="92" xfId="0" applyFont="1" applyBorder="1"/>
    <xf numFmtId="0" fontId="106" fillId="39" borderId="55" xfId="0" applyFont="1" applyFill="1" applyBorder="1" applyAlignment="1">
      <alignment horizontal="center" vertical="center"/>
    </xf>
    <xf numFmtId="0" fontId="36" fillId="0" borderId="32" xfId="0" applyFont="1" applyBorder="1" applyAlignment="1">
      <alignment horizontal="center" vertical="center"/>
    </xf>
    <xf numFmtId="0" fontId="36" fillId="0" borderId="92" xfId="0" applyFont="1" applyBorder="1" applyAlignment="1">
      <alignment horizontal="center" vertical="center"/>
    </xf>
    <xf numFmtId="14" fontId="94" fillId="20" borderId="8" xfId="0" applyNumberFormat="1" applyFont="1" applyFill="1" applyBorder="1" applyAlignment="1">
      <alignment horizontal="center" vertical="center" wrapText="1"/>
    </xf>
    <xf numFmtId="0" fontId="94" fillId="20" borderId="4" xfId="0" applyFont="1" applyFill="1" applyBorder="1" applyAlignment="1">
      <alignment horizontal="center" vertical="center" wrapText="1"/>
    </xf>
    <xf numFmtId="0" fontId="94" fillId="20" borderId="40" xfId="0" applyFont="1" applyFill="1" applyBorder="1" applyAlignment="1">
      <alignment horizontal="center" vertical="center" wrapText="1"/>
    </xf>
    <xf numFmtId="14" fontId="106" fillId="20" borderId="8" xfId="0" applyNumberFormat="1" applyFont="1" applyFill="1" applyBorder="1" applyAlignment="1">
      <alignment horizontal="center" vertical="center" wrapText="1"/>
    </xf>
    <xf numFmtId="0" fontId="106" fillId="20" borderId="4" xfId="0" applyFont="1" applyFill="1" applyBorder="1" applyAlignment="1">
      <alignment horizontal="center" vertical="center" wrapText="1"/>
    </xf>
    <xf numFmtId="0" fontId="106" fillId="20" borderId="40" xfId="0" applyFont="1" applyFill="1" applyBorder="1" applyAlignment="1">
      <alignment horizontal="center" vertical="center" wrapText="1"/>
    </xf>
    <xf numFmtId="0" fontId="109" fillId="0" borderId="111" xfId="0" applyFont="1" applyBorder="1" applyAlignment="1">
      <alignment horizontal="center" vertical="center" wrapText="1"/>
    </xf>
    <xf numFmtId="0" fontId="109" fillId="0" borderId="181" xfId="0" applyFont="1" applyBorder="1" applyAlignment="1">
      <alignment horizontal="center" vertical="center" wrapText="1"/>
    </xf>
    <xf numFmtId="16" fontId="36" fillId="0" borderId="1" xfId="0" applyNumberFormat="1" applyFont="1" applyBorder="1" applyAlignment="1">
      <alignment horizontal="center"/>
    </xf>
    <xf numFmtId="14" fontId="37" fillId="0" borderId="32" xfId="0" applyNumberFormat="1" applyFont="1" applyBorder="1" applyAlignment="1">
      <alignment horizontal="center" vertical="center" wrapText="1"/>
    </xf>
    <xf numFmtId="14" fontId="109" fillId="0" borderId="131" xfId="0" applyNumberFormat="1" applyFont="1" applyBorder="1" applyAlignment="1">
      <alignment horizontal="center" vertical="center" wrapText="1"/>
    </xf>
    <xf numFmtId="14" fontId="36" fillId="0" borderId="32" xfId="0" applyNumberFormat="1" applyFont="1" applyBorder="1" applyAlignment="1">
      <alignment horizontal="center" vertical="center"/>
    </xf>
    <xf numFmtId="14" fontId="36" fillId="0" borderId="64" xfId="0" applyNumberFormat="1" applyFont="1" applyBorder="1" applyAlignment="1">
      <alignment horizontal="center" vertical="center"/>
    </xf>
    <xf numFmtId="14" fontId="109" fillId="0" borderId="12" xfId="0" applyNumberFormat="1" applyFont="1" applyBorder="1" applyAlignment="1">
      <alignment horizontal="center" vertical="center" wrapText="1"/>
    </xf>
    <xf numFmtId="14" fontId="37" fillId="0" borderId="170" xfId="0" applyNumberFormat="1" applyFont="1" applyBorder="1" applyAlignment="1">
      <alignment horizontal="center" vertical="center" wrapText="1"/>
    </xf>
    <xf numFmtId="14" fontId="37" fillId="0" borderId="32" xfId="0" applyNumberFormat="1" applyFont="1" applyBorder="1" applyAlignment="1">
      <alignment horizontal="center" wrapText="1"/>
    </xf>
    <xf numFmtId="14" fontId="37" fillId="4" borderId="62" xfId="0" applyNumberFormat="1" applyFont="1" applyFill="1" applyBorder="1" applyAlignment="1" applyProtection="1">
      <alignment horizontal="center" vertical="center"/>
      <protection locked="0"/>
    </xf>
    <xf numFmtId="0" fontId="84" fillId="25" borderId="97" xfId="0" applyFont="1" applyFill="1" applyBorder="1" applyAlignment="1">
      <alignment horizontal="center" vertical="center"/>
    </xf>
    <xf numFmtId="14" fontId="37" fillId="4" borderId="92" xfId="0" applyNumberFormat="1" applyFont="1" applyFill="1" applyBorder="1" applyAlignment="1" applyProtection="1">
      <alignment horizontal="center" vertical="center"/>
      <protection locked="0"/>
    </xf>
    <xf numFmtId="0" fontId="86" fillId="25" borderId="30" xfId="0" applyFont="1" applyFill="1" applyBorder="1" applyAlignment="1">
      <alignment horizontal="center" vertical="center"/>
    </xf>
    <xf numFmtId="165" fontId="31" fillId="10" borderId="18" xfId="0" applyNumberFormat="1" applyFont="1" applyFill="1" applyBorder="1" applyAlignment="1">
      <alignment horizontal="center" vertical="center" wrapText="1"/>
    </xf>
    <xf numFmtId="0" fontId="36" fillId="22" borderId="32" xfId="0" applyFont="1" applyFill="1" applyBorder="1" applyAlignment="1">
      <alignment horizontal="center" vertical="center"/>
    </xf>
    <xf numFmtId="0" fontId="36" fillId="22" borderId="33" xfId="0" applyFont="1" applyFill="1" applyBorder="1" applyAlignment="1">
      <alignment horizontal="center" vertical="center"/>
    </xf>
    <xf numFmtId="0" fontId="36" fillId="22" borderId="170" xfId="0" applyFont="1" applyFill="1" applyBorder="1" applyAlignment="1">
      <alignment horizontal="center" vertical="center"/>
    </xf>
    <xf numFmtId="0" fontId="37" fillId="22" borderId="64" xfId="0" applyFont="1" applyFill="1" applyBorder="1" applyAlignment="1">
      <alignment horizontal="center" vertical="center"/>
    </xf>
    <xf numFmtId="49" fontId="37" fillId="24" borderId="31" xfId="0" applyNumberFormat="1" applyFont="1" applyFill="1" applyBorder="1" applyAlignment="1" applyProtection="1">
      <alignment horizontal="center" vertical="center"/>
      <protection locked="0"/>
    </xf>
    <xf numFmtId="14" fontId="37" fillId="4" borderId="31" xfId="0" applyNumberFormat="1" applyFont="1" applyFill="1" applyBorder="1" applyAlignment="1" applyProtection="1">
      <alignment horizontal="center" vertical="center"/>
      <protection locked="0"/>
    </xf>
    <xf numFmtId="14" fontId="38" fillId="4" borderId="31" xfId="0" applyNumberFormat="1" applyFont="1" applyFill="1" applyBorder="1" applyAlignment="1" applyProtection="1">
      <alignment horizontal="center" vertical="center"/>
      <protection locked="0"/>
    </xf>
    <xf numFmtId="165" fontId="43" fillId="0" borderId="32" xfId="0" applyNumberFormat="1" applyFont="1" applyBorder="1" applyAlignment="1">
      <alignment horizontal="center" vertical="center" wrapText="1"/>
    </xf>
    <xf numFmtId="0" fontId="39" fillId="0" borderId="182" xfId="0" applyFont="1" applyBorder="1" applyAlignment="1">
      <alignment horizontal="center" vertical="center" wrapText="1"/>
    </xf>
    <xf numFmtId="165" fontId="44" fillId="33" borderId="32" xfId="0" applyNumberFormat="1" applyFont="1" applyFill="1" applyBorder="1" applyAlignment="1">
      <alignment horizontal="center" vertical="center"/>
    </xf>
    <xf numFmtId="165" fontId="42" fillId="0" borderId="12" xfId="0" applyNumberFormat="1" applyFont="1" applyBorder="1" applyAlignment="1">
      <alignment horizontal="center" vertical="center" wrapText="1"/>
    </xf>
    <xf numFmtId="165" fontId="42" fillId="0" borderId="32" xfId="0" applyNumberFormat="1" applyFont="1" applyBorder="1" applyAlignment="1">
      <alignment horizontal="center" vertical="center"/>
    </xf>
    <xf numFmtId="14" fontId="42" fillId="0" borderId="32" xfId="0" applyNumberFormat="1" applyFont="1" applyBorder="1" applyAlignment="1">
      <alignment horizontal="center" vertical="center"/>
    </xf>
    <xf numFmtId="0" fontId="43" fillId="0" borderId="21" xfId="0" applyFont="1" applyBorder="1" applyAlignment="1">
      <alignment horizontal="center" vertical="center"/>
    </xf>
    <xf numFmtId="0" fontId="43" fillId="0" borderId="32" xfId="0" applyFont="1" applyBorder="1" applyAlignment="1">
      <alignment horizontal="center" vertical="center"/>
    </xf>
    <xf numFmtId="0" fontId="76" fillId="18" borderId="25" xfId="0" applyFont="1" applyFill="1" applyBorder="1" applyAlignment="1">
      <alignment vertical="center"/>
    </xf>
    <xf numFmtId="0" fontId="60" fillId="18" borderId="161" xfId="0" applyFont="1" applyFill="1" applyBorder="1" applyAlignment="1">
      <alignment horizontal="center" vertical="center" wrapText="1"/>
    </xf>
    <xf numFmtId="0" fontId="60" fillId="18" borderId="168" xfId="0" applyFont="1" applyFill="1" applyBorder="1" applyAlignment="1">
      <alignment horizontal="center" vertical="center" wrapText="1"/>
    </xf>
    <xf numFmtId="0" fontId="60" fillId="18" borderId="26" xfId="0" applyFont="1" applyFill="1" applyBorder="1" applyAlignment="1">
      <alignment horizontal="center" vertical="center" wrapText="1"/>
    </xf>
    <xf numFmtId="0" fontId="60" fillId="18" borderId="15" xfId="0" applyFont="1" applyFill="1" applyBorder="1" applyAlignment="1">
      <alignment horizontal="center" vertical="center" wrapText="1"/>
    </xf>
    <xf numFmtId="0" fontId="45" fillId="33" borderId="25" xfId="0" applyFont="1" applyFill="1" applyBorder="1" applyAlignment="1">
      <alignment horizontal="center" vertical="center" wrapText="1"/>
    </xf>
    <xf numFmtId="0" fontId="45" fillId="18" borderId="18" xfId="0" applyFont="1" applyFill="1" applyBorder="1" applyAlignment="1">
      <alignment horizontal="center" vertical="center" wrapText="1"/>
    </xf>
    <xf numFmtId="0" fontId="45" fillId="18" borderId="26" xfId="0" applyFont="1" applyFill="1" applyBorder="1" applyAlignment="1">
      <alignment horizontal="center" vertical="center" wrapText="1"/>
    </xf>
    <xf numFmtId="2" fontId="45" fillId="18" borderId="15" xfId="0" applyNumberFormat="1" applyFont="1" applyFill="1" applyBorder="1" applyAlignment="1">
      <alignment horizontal="center" vertical="center" wrapText="1"/>
    </xf>
    <xf numFmtId="0" fontId="60" fillId="18" borderId="15" xfId="0" applyFont="1" applyFill="1" applyBorder="1" applyAlignment="1">
      <alignment horizontal="center" vertical="top" wrapText="1"/>
    </xf>
    <xf numFmtId="0" fontId="60" fillId="18" borderId="18" xfId="0" applyFont="1" applyFill="1" applyBorder="1" applyAlignment="1">
      <alignment horizontal="center" vertical="top" wrapText="1"/>
    </xf>
    <xf numFmtId="0" fontId="97" fillId="43" borderId="123" xfId="0" applyFont="1" applyFill="1" applyBorder="1" applyAlignment="1">
      <alignment horizontal="center" vertical="center"/>
    </xf>
    <xf numFmtId="0" fontId="97" fillId="43" borderId="35" xfId="0" applyFont="1" applyFill="1" applyBorder="1" applyAlignment="1">
      <alignment horizontal="center" vertical="center"/>
    </xf>
    <xf numFmtId="0" fontId="97" fillId="44" borderId="50" xfId="0" applyFont="1" applyFill="1" applyBorder="1" applyAlignment="1">
      <alignment horizontal="center" vertical="center"/>
    </xf>
    <xf numFmtId="0" fontId="97" fillId="44" borderId="123" xfId="0" applyFont="1" applyFill="1" applyBorder="1" applyAlignment="1">
      <alignment horizontal="center" vertical="center"/>
    </xf>
    <xf numFmtId="0" fontId="97" fillId="44" borderId="35" xfId="0" applyFont="1" applyFill="1" applyBorder="1" applyAlignment="1">
      <alignment horizontal="center" vertical="center"/>
    </xf>
    <xf numFmtId="0" fontId="97" fillId="20" borderId="123" xfId="0" applyFont="1" applyFill="1" applyBorder="1" applyAlignment="1">
      <alignment horizontal="center" vertical="center"/>
    </xf>
    <xf numFmtId="0" fontId="97" fillId="20" borderId="35" xfId="0" applyFont="1" applyFill="1" applyBorder="1" applyAlignment="1">
      <alignment horizontal="center" vertical="center"/>
    </xf>
    <xf numFmtId="0" fontId="97" fillId="20" borderId="51" xfId="0" applyFont="1" applyFill="1" applyBorder="1" applyAlignment="1">
      <alignment horizontal="center" vertical="center"/>
    </xf>
    <xf numFmtId="0" fontId="2" fillId="0" borderId="74" xfId="0" applyFont="1" applyBorder="1" applyAlignment="1">
      <alignment horizontal="center" vertical="center" wrapText="1"/>
    </xf>
    <xf numFmtId="0" fontId="97" fillId="20" borderId="129" xfId="0" applyFont="1" applyFill="1" applyBorder="1" applyAlignment="1">
      <alignment horizontal="center" vertical="center"/>
    </xf>
    <xf numFmtId="14" fontId="37" fillId="4" borderId="72" xfId="0" applyNumberFormat="1" applyFont="1" applyFill="1" applyBorder="1" applyAlignment="1" applyProtection="1">
      <alignment horizontal="center" vertical="center"/>
      <protection locked="0"/>
    </xf>
    <xf numFmtId="14" fontId="37" fillId="4" borderId="32" xfId="0" applyNumberFormat="1" applyFont="1" applyFill="1" applyBorder="1" applyAlignment="1" applyProtection="1">
      <alignment horizontal="center" vertical="center"/>
      <protection locked="0"/>
    </xf>
    <xf numFmtId="0" fontId="37" fillId="22" borderId="9" xfId="0" applyFont="1" applyFill="1" applyBorder="1" applyAlignment="1">
      <alignment horizontal="center" vertical="center"/>
    </xf>
    <xf numFmtId="14" fontId="37" fillId="22" borderId="64" xfId="0" applyNumberFormat="1" applyFont="1" applyFill="1" applyBorder="1" applyAlignment="1">
      <alignment horizontal="center" vertical="center"/>
    </xf>
    <xf numFmtId="14" fontId="38" fillId="24" borderId="64" xfId="0" applyNumberFormat="1" applyFont="1" applyFill="1" applyBorder="1" applyAlignment="1">
      <alignment horizontal="center" vertical="center" wrapText="1"/>
    </xf>
    <xf numFmtId="14" fontId="38" fillId="24" borderId="31" xfId="0" applyNumberFormat="1" applyFont="1" applyFill="1" applyBorder="1" applyAlignment="1" applyProtection="1">
      <alignment horizontal="center" vertical="center"/>
      <protection locked="0"/>
    </xf>
    <xf numFmtId="14" fontId="37" fillId="24" borderId="129" xfId="0" applyNumberFormat="1" applyFont="1" applyFill="1" applyBorder="1" applyAlignment="1">
      <alignment horizontal="center" vertical="center"/>
    </xf>
    <xf numFmtId="14" fontId="37" fillId="22" borderId="20" xfId="0" applyNumberFormat="1" applyFont="1" applyFill="1" applyBorder="1" applyAlignment="1">
      <alignment horizontal="center" vertical="center"/>
    </xf>
    <xf numFmtId="14" fontId="37" fillId="22" borderId="125" xfId="0" applyNumberFormat="1" applyFont="1" applyFill="1" applyBorder="1" applyAlignment="1">
      <alignment horizontal="center" vertical="center"/>
    </xf>
    <xf numFmtId="14" fontId="36" fillId="22" borderId="125" xfId="0" applyNumberFormat="1" applyFont="1" applyFill="1" applyBorder="1" applyAlignment="1">
      <alignment horizontal="center" vertical="center"/>
    </xf>
    <xf numFmtId="14" fontId="36" fillId="22" borderId="126" xfId="0" applyNumberFormat="1" applyFont="1" applyFill="1" applyBorder="1" applyAlignment="1">
      <alignment horizontal="center" vertical="center"/>
    </xf>
    <xf numFmtId="0" fontId="32" fillId="8" borderId="0" xfId="0" applyFont="1" applyFill="1" applyAlignment="1">
      <alignment horizontal="center" vertical="center"/>
    </xf>
    <xf numFmtId="14" fontId="37" fillId="22" borderId="0" xfId="0" applyNumberFormat="1" applyFont="1" applyFill="1" applyAlignment="1">
      <alignment horizontal="center" vertical="center"/>
    </xf>
    <xf numFmtId="0" fontId="32" fillId="8" borderId="184" xfId="0" applyFont="1" applyFill="1" applyBorder="1" applyAlignment="1">
      <alignment horizontal="center" vertical="center"/>
    </xf>
    <xf numFmtId="0" fontId="32" fillId="8" borderId="6" xfId="0" applyFont="1" applyFill="1" applyBorder="1" applyAlignment="1">
      <alignment horizontal="center" vertical="center" wrapText="1"/>
    </xf>
    <xf numFmtId="0" fontId="32" fillId="8" borderId="185" xfId="0" applyFont="1" applyFill="1" applyBorder="1" applyAlignment="1">
      <alignment horizontal="center" vertical="center"/>
    </xf>
    <xf numFmtId="0" fontId="84" fillId="25" borderId="55" xfId="0" applyFont="1" applyFill="1" applyBorder="1" applyAlignment="1">
      <alignment horizontal="center" vertical="center"/>
    </xf>
    <xf numFmtId="14" fontId="37" fillId="22" borderId="9" xfId="0" applyNumberFormat="1" applyFont="1" applyFill="1" applyBorder="1" applyAlignment="1">
      <alignment horizontal="center" vertical="center"/>
    </xf>
    <xf numFmtId="14" fontId="38" fillId="22" borderId="16" xfId="0" applyNumberFormat="1" applyFont="1" applyFill="1" applyBorder="1" applyAlignment="1">
      <alignment horizontal="center" vertical="center"/>
    </xf>
    <xf numFmtId="14" fontId="38" fillId="22" borderId="9" xfId="0" applyNumberFormat="1" applyFont="1" applyFill="1" applyBorder="1" applyAlignment="1">
      <alignment horizontal="center" vertical="center"/>
    </xf>
    <xf numFmtId="0" fontId="84" fillId="25" borderId="28" xfId="0" applyFont="1" applyFill="1" applyBorder="1" applyAlignment="1">
      <alignment horizontal="center" vertical="center"/>
    </xf>
    <xf numFmtId="14" fontId="37" fillId="22" borderId="126" xfId="0" applyNumberFormat="1" applyFont="1" applyFill="1" applyBorder="1" applyAlignment="1">
      <alignment horizontal="center" vertical="center"/>
    </xf>
    <xf numFmtId="0" fontId="81" fillId="10" borderId="18" xfId="0" applyFont="1" applyFill="1" applyBorder="1" applyAlignment="1">
      <alignment horizontal="center" vertical="center" wrapText="1"/>
    </xf>
    <xf numFmtId="0" fontId="47" fillId="8" borderId="186" xfId="0" applyFont="1" applyFill="1" applyBorder="1" applyAlignment="1">
      <alignment horizontal="center" vertical="center"/>
    </xf>
    <xf numFmtId="0" fontId="47" fillId="8" borderId="20" xfId="0" applyFont="1" applyFill="1" applyBorder="1" applyAlignment="1">
      <alignment horizontal="center" vertical="center"/>
    </xf>
    <xf numFmtId="0" fontId="47" fillId="8" borderId="12" xfId="0" applyFont="1" applyFill="1" applyBorder="1" applyAlignment="1">
      <alignment horizontal="center" vertical="center"/>
    </xf>
    <xf numFmtId="0" fontId="47" fillId="8" borderId="187" xfId="0" applyFont="1" applyFill="1" applyBorder="1" applyAlignment="1">
      <alignment horizontal="center" vertical="center"/>
    </xf>
    <xf numFmtId="0" fontId="32" fillId="8" borderId="186" xfId="0" applyFont="1" applyFill="1" applyBorder="1" applyAlignment="1">
      <alignment horizontal="center" vertical="center"/>
    </xf>
    <xf numFmtId="0" fontId="32" fillId="8" borderId="20" xfId="0" applyFont="1" applyFill="1" applyBorder="1" applyAlignment="1">
      <alignment horizontal="center" vertical="center"/>
    </xf>
    <xf numFmtId="0" fontId="32" fillId="8" borderId="12" xfId="0" applyFont="1" applyFill="1" applyBorder="1" applyAlignment="1">
      <alignment horizontal="center" vertical="center" wrapText="1"/>
    </xf>
    <xf numFmtId="0" fontId="32" fillId="8" borderId="187" xfId="0" applyFont="1" applyFill="1" applyBorder="1" applyAlignment="1">
      <alignment horizontal="center" vertical="center"/>
    </xf>
    <xf numFmtId="14" fontId="36" fillId="22" borderId="32" xfId="0" applyNumberFormat="1" applyFont="1" applyFill="1" applyBorder="1" applyAlignment="1">
      <alignment horizontal="center" vertical="center"/>
    </xf>
    <xf numFmtId="14" fontId="36" fillId="22" borderId="20" xfId="0" applyNumberFormat="1" applyFont="1" applyFill="1" applyBorder="1" applyAlignment="1">
      <alignment horizontal="center" vertical="center"/>
    </xf>
    <xf numFmtId="0" fontId="37" fillId="22" borderId="32" xfId="0" applyFont="1" applyFill="1" applyBorder="1" applyAlignment="1" applyProtection="1">
      <alignment horizontal="center" vertical="center"/>
      <protection locked="0"/>
    </xf>
    <xf numFmtId="0" fontId="37" fillId="22" borderId="170" xfId="0" applyFont="1" applyFill="1" applyBorder="1" applyAlignment="1" applyProtection="1">
      <alignment horizontal="center" vertical="center"/>
      <protection locked="0"/>
    </xf>
    <xf numFmtId="0" fontId="37" fillId="22" borderId="32" xfId="0" applyFont="1" applyFill="1" applyBorder="1" applyAlignment="1">
      <alignment horizontal="center" vertical="center"/>
    </xf>
    <xf numFmtId="14" fontId="38" fillId="22" borderId="32" xfId="0" applyNumberFormat="1" applyFont="1" applyFill="1" applyBorder="1" applyAlignment="1">
      <alignment horizontal="center" vertical="center"/>
    </xf>
    <xf numFmtId="0" fontId="37" fillId="22" borderId="12" xfId="0" applyFont="1" applyFill="1" applyBorder="1" applyAlignment="1" applyProtection="1">
      <alignment horizontal="center" vertical="center"/>
      <protection locked="0"/>
    </xf>
    <xf numFmtId="0" fontId="31" fillId="10" borderId="18" xfId="0" applyFont="1" applyFill="1" applyBorder="1" applyAlignment="1">
      <alignment horizontal="center" vertical="center" wrapText="1"/>
    </xf>
    <xf numFmtId="14" fontId="37" fillId="22" borderId="125" xfId="0" applyNumberFormat="1" applyFont="1" applyFill="1" applyBorder="1" applyAlignment="1">
      <alignment horizontal="center"/>
    </xf>
    <xf numFmtId="14" fontId="37" fillId="24" borderId="6" xfId="0" applyNumberFormat="1" applyFont="1" applyFill="1" applyBorder="1" applyAlignment="1" applyProtection="1">
      <alignment horizontal="center" vertical="center"/>
      <protection locked="0"/>
    </xf>
    <xf numFmtId="14" fontId="37" fillId="24" borderId="149" xfId="0" applyNumberFormat="1" applyFont="1" applyFill="1" applyBorder="1" applyAlignment="1" applyProtection="1">
      <alignment horizontal="center" vertical="center"/>
      <protection locked="0"/>
    </xf>
    <xf numFmtId="14" fontId="37" fillId="24" borderId="53" xfId="0" applyNumberFormat="1" applyFont="1" applyFill="1" applyBorder="1" applyAlignment="1" applyProtection="1">
      <alignment horizontal="center" vertical="center"/>
      <protection locked="0"/>
    </xf>
    <xf numFmtId="0" fontId="64" fillId="14" borderId="25" xfId="0" applyFont="1" applyFill="1" applyBorder="1" applyAlignment="1">
      <alignment horizontal="left" vertical="center" wrapText="1"/>
    </xf>
    <xf numFmtId="0" fontId="26" fillId="14" borderId="168" xfId="0" applyFont="1" applyFill="1" applyBorder="1" applyAlignment="1">
      <alignment horizontal="left" vertical="center" wrapText="1"/>
    </xf>
    <xf numFmtId="0" fontId="24" fillId="14" borderId="168" xfId="0" applyFont="1" applyFill="1" applyBorder="1" applyAlignment="1">
      <alignment horizontal="center" vertical="center"/>
    </xf>
    <xf numFmtId="0" fontId="24" fillId="14" borderId="26" xfId="0" applyFont="1" applyFill="1" applyBorder="1" applyAlignment="1">
      <alignment horizontal="center" vertical="center"/>
    </xf>
    <xf numFmtId="0" fontId="24" fillId="14" borderId="25" xfId="0" applyFont="1" applyFill="1" applyBorder="1" applyAlignment="1">
      <alignment horizontal="center" vertical="center"/>
    </xf>
    <xf numFmtId="14" fontId="52" fillId="14" borderId="144" xfId="0" applyNumberFormat="1" applyFont="1" applyFill="1" applyBorder="1" applyAlignment="1">
      <alignment horizontal="center" vertical="center"/>
    </xf>
    <xf numFmtId="14" fontId="52" fillId="14" borderId="18" xfId="0" applyNumberFormat="1" applyFont="1" applyFill="1" applyBorder="1" applyAlignment="1">
      <alignment horizontal="center" vertical="center"/>
    </xf>
    <xf numFmtId="14" fontId="52" fillId="14" borderId="15" xfId="0" applyNumberFormat="1" applyFont="1" applyFill="1" applyBorder="1" applyAlignment="1">
      <alignment horizontal="center" vertical="center"/>
    </xf>
    <xf numFmtId="14" fontId="52" fillId="14" borderId="25" xfId="0" applyNumberFormat="1" applyFont="1" applyFill="1" applyBorder="1" applyAlignment="1">
      <alignment horizontal="center" vertical="center"/>
    </xf>
    <xf numFmtId="14" fontId="52" fillId="14" borderId="15" xfId="0" applyNumberFormat="1" applyFont="1" applyFill="1" applyBorder="1" applyAlignment="1">
      <alignment horizontal="center"/>
    </xf>
    <xf numFmtId="14" fontId="52" fillId="14" borderId="157" xfId="0" applyNumberFormat="1" applyFont="1" applyFill="1" applyBorder="1" applyAlignment="1">
      <alignment horizontal="center" vertical="center"/>
    </xf>
    <xf numFmtId="0" fontId="47" fillId="8" borderId="188" xfId="0" applyFont="1" applyFill="1" applyBorder="1" applyAlignment="1">
      <alignment horizontal="center" vertical="center"/>
    </xf>
    <xf numFmtId="14" fontId="37" fillId="24" borderId="33" xfId="0" applyNumberFormat="1" applyFont="1" applyFill="1" applyBorder="1" applyAlignment="1" applyProtection="1">
      <alignment horizontal="center" vertical="center"/>
      <protection locked="0"/>
    </xf>
    <xf numFmtId="14" fontId="37" fillId="24" borderId="16" xfId="0" applyNumberFormat="1" applyFont="1" applyFill="1" applyBorder="1" applyAlignment="1" applyProtection="1">
      <alignment horizontal="center" vertical="center"/>
      <protection locked="0"/>
    </xf>
    <xf numFmtId="14" fontId="37" fillId="24" borderId="105" xfId="0" applyNumberFormat="1" applyFont="1" applyFill="1" applyBorder="1" applyAlignment="1" applyProtection="1">
      <alignment horizontal="center" vertical="center"/>
      <protection locked="0"/>
    </xf>
    <xf numFmtId="14" fontId="37" fillId="4" borderId="115" xfId="0" applyNumberFormat="1" applyFont="1" applyFill="1" applyBorder="1" applyAlignment="1" applyProtection="1">
      <alignment horizontal="center" vertical="center"/>
      <protection locked="0"/>
    </xf>
    <xf numFmtId="14" fontId="38" fillId="4" borderId="12" xfId="0" applyNumberFormat="1" applyFont="1" applyFill="1" applyBorder="1" applyAlignment="1" applyProtection="1">
      <alignment horizontal="center" vertical="center"/>
      <protection locked="0"/>
    </xf>
    <xf numFmtId="14" fontId="38" fillId="4" borderId="6" xfId="0" applyNumberFormat="1" applyFont="1" applyFill="1" applyBorder="1" applyAlignment="1" applyProtection="1">
      <alignment horizontal="center" vertical="center"/>
      <protection locked="0"/>
    </xf>
    <xf numFmtId="14" fontId="38" fillId="4" borderId="149" xfId="0" applyNumberFormat="1" applyFont="1" applyFill="1" applyBorder="1" applyAlignment="1" applyProtection="1">
      <alignment horizontal="center" vertical="center"/>
      <protection locked="0"/>
    </xf>
    <xf numFmtId="14" fontId="38" fillId="4" borderId="53" xfId="0" applyNumberFormat="1" applyFont="1" applyFill="1" applyBorder="1" applyAlignment="1" applyProtection="1">
      <alignment horizontal="center" vertical="center"/>
      <protection locked="0"/>
    </xf>
    <xf numFmtId="14" fontId="52" fillId="14" borderId="168" xfId="0" applyNumberFormat="1" applyFont="1" applyFill="1" applyBorder="1" applyAlignment="1">
      <alignment horizontal="center" vertical="center"/>
    </xf>
    <xf numFmtId="0" fontId="28" fillId="4" borderId="60" xfId="0" applyFont="1" applyFill="1" applyBorder="1" applyAlignment="1">
      <alignment horizontal="left" vertical="center"/>
    </xf>
    <xf numFmtId="0" fontId="28" fillId="4" borderId="90" xfId="0" applyFont="1" applyFill="1" applyBorder="1" applyAlignment="1">
      <alignment horizontal="left" vertical="center" wrapText="1"/>
    </xf>
    <xf numFmtId="14" fontId="37" fillId="4" borderId="76" xfId="0" applyNumberFormat="1" applyFont="1" applyFill="1" applyBorder="1" applyAlignment="1" applyProtection="1">
      <alignment horizontal="center" vertical="center"/>
      <protection locked="0"/>
    </xf>
    <xf numFmtId="14" fontId="37" fillId="4" borderId="33" xfId="0" applyNumberFormat="1" applyFont="1" applyFill="1" applyBorder="1" applyAlignment="1" applyProtection="1">
      <alignment horizontal="center" vertical="center"/>
      <protection locked="0"/>
    </xf>
    <xf numFmtId="14" fontId="37" fillId="4" borderId="189" xfId="0" applyNumberFormat="1" applyFont="1" applyFill="1" applyBorder="1" applyAlignment="1" applyProtection="1">
      <alignment horizontal="center" vertical="center"/>
      <protection locked="0"/>
    </xf>
    <xf numFmtId="14" fontId="37" fillId="4" borderId="16" xfId="0" applyNumberFormat="1" applyFont="1" applyFill="1" applyBorder="1" applyAlignment="1" applyProtection="1">
      <alignment horizontal="center" vertical="center"/>
      <protection locked="0"/>
    </xf>
    <xf numFmtId="14" fontId="38" fillId="4" borderId="51" xfId="0" applyNumberFormat="1" applyFont="1" applyFill="1" applyBorder="1" applyAlignment="1" applyProtection="1">
      <alignment horizontal="center" vertical="center"/>
      <protection locked="0"/>
    </xf>
    <xf numFmtId="14" fontId="38" fillId="4" borderId="16" xfId="0" applyNumberFormat="1" applyFont="1" applyFill="1" applyBorder="1" applyAlignment="1" applyProtection="1">
      <alignment horizontal="center" vertical="center"/>
      <protection locked="0"/>
    </xf>
    <xf numFmtId="14" fontId="38" fillId="4" borderId="76" xfId="0" applyNumberFormat="1" applyFont="1" applyFill="1" applyBorder="1" applyAlignment="1" applyProtection="1">
      <alignment horizontal="center" vertical="center"/>
      <protection locked="0"/>
    </xf>
    <xf numFmtId="14" fontId="38" fillId="4" borderId="125" xfId="0" applyNumberFormat="1" applyFont="1" applyFill="1" applyBorder="1" applyAlignment="1" applyProtection="1">
      <alignment horizontal="center" vertical="center"/>
      <protection locked="0"/>
    </xf>
    <xf numFmtId="14" fontId="38" fillId="4" borderId="126" xfId="0" applyNumberFormat="1" applyFont="1" applyFill="1" applyBorder="1" applyAlignment="1" applyProtection="1">
      <alignment horizontal="center" vertical="center"/>
      <protection locked="0"/>
    </xf>
    <xf numFmtId="14" fontId="38" fillId="4" borderId="160" xfId="0" applyNumberFormat="1" applyFont="1" applyFill="1" applyBorder="1" applyAlignment="1" applyProtection="1">
      <alignment horizontal="center" vertical="center"/>
      <protection locked="0"/>
    </xf>
    <xf numFmtId="14" fontId="38" fillId="4" borderId="162" xfId="0" applyNumberFormat="1" applyFont="1" applyFill="1" applyBorder="1" applyAlignment="1" applyProtection="1">
      <alignment horizontal="center" vertical="center"/>
      <protection locked="0"/>
    </xf>
    <xf numFmtId="0" fontId="28" fillId="22" borderId="109" xfId="0" applyFont="1" applyFill="1" applyBorder="1" applyAlignment="1">
      <alignment horizontal="left" vertical="center"/>
    </xf>
    <xf numFmtId="0" fontId="28" fillId="22" borderId="110" xfId="0" applyFont="1" applyFill="1" applyBorder="1" applyAlignment="1">
      <alignment horizontal="left" vertical="center"/>
    </xf>
    <xf numFmtId="14" fontId="37" fillId="22" borderId="12" xfId="0" applyNumberFormat="1" applyFont="1" applyFill="1" applyBorder="1" applyAlignment="1" applyProtection="1">
      <alignment horizontal="center" vertical="center"/>
      <protection locked="0"/>
    </xf>
    <xf numFmtId="14" fontId="37" fillId="22" borderId="6" xfId="0" applyNumberFormat="1" applyFont="1" applyFill="1" applyBorder="1" applyAlignment="1" applyProtection="1">
      <alignment horizontal="center" vertical="center"/>
      <protection locked="0"/>
    </xf>
    <xf numFmtId="14" fontId="37" fillId="22" borderId="149" xfId="0" applyNumberFormat="1" applyFont="1" applyFill="1" applyBorder="1" applyAlignment="1" applyProtection="1">
      <alignment horizontal="center" vertical="center"/>
      <protection locked="0"/>
    </xf>
    <xf numFmtId="14" fontId="37" fillId="22" borderId="53" xfId="0" applyNumberFormat="1" applyFont="1" applyFill="1" applyBorder="1" applyAlignment="1" applyProtection="1">
      <alignment horizontal="center" vertical="center"/>
      <protection locked="0"/>
    </xf>
    <xf numFmtId="0" fontId="64" fillId="14" borderId="25" xfId="0" applyFont="1" applyFill="1" applyBorder="1" applyAlignment="1">
      <alignment horizontal="left" vertical="center"/>
    </xf>
    <xf numFmtId="0" fontId="25" fillId="14" borderId="25" xfId="0" applyFont="1" applyFill="1" applyBorder="1" applyAlignment="1">
      <alignment horizontal="center" vertical="center"/>
    </xf>
    <xf numFmtId="14" fontId="52" fillId="14" borderId="144" xfId="0" applyNumberFormat="1" applyFont="1" applyFill="1" applyBorder="1" applyAlignment="1" applyProtection="1">
      <alignment horizontal="center" vertical="center"/>
      <protection locked="0"/>
    </xf>
    <xf numFmtId="14" fontId="52" fillId="14" borderId="18" xfId="0" applyNumberFormat="1" applyFont="1" applyFill="1" applyBorder="1" applyAlignment="1" applyProtection="1">
      <alignment horizontal="center" vertical="center"/>
      <protection locked="0"/>
    </xf>
    <xf numFmtId="14" fontId="52" fillId="14" borderId="168" xfId="0" applyNumberFormat="1" applyFont="1" applyFill="1" applyBorder="1" applyAlignment="1" applyProtection="1">
      <alignment horizontal="center" vertical="center"/>
      <protection locked="0"/>
    </xf>
    <xf numFmtId="14" fontId="52" fillId="14" borderId="15" xfId="0" applyNumberFormat="1" applyFont="1" applyFill="1" applyBorder="1" applyAlignment="1" applyProtection="1">
      <alignment horizontal="center" vertical="center"/>
      <protection locked="0"/>
    </xf>
    <xf numFmtId="14" fontId="52" fillId="14" borderId="161" xfId="0" applyNumberFormat="1" applyFont="1" applyFill="1" applyBorder="1" applyAlignment="1" applyProtection="1">
      <alignment horizontal="center" vertical="center"/>
      <protection locked="0"/>
    </xf>
    <xf numFmtId="14" fontId="52" fillId="14" borderId="25" xfId="0" applyNumberFormat="1" applyFont="1" applyFill="1" applyBorder="1" applyAlignment="1" applyProtection="1">
      <alignment horizontal="center" vertical="center"/>
      <protection locked="0"/>
    </xf>
    <xf numFmtId="14" fontId="52" fillId="14" borderId="157" xfId="0" applyNumberFormat="1" applyFont="1" applyFill="1" applyBorder="1" applyAlignment="1" applyProtection="1">
      <alignment horizontal="center" vertical="center"/>
      <protection locked="0"/>
    </xf>
    <xf numFmtId="14" fontId="37" fillId="24" borderId="21" xfId="0" applyNumberFormat="1" applyFont="1" applyFill="1" applyBorder="1" applyAlignment="1" applyProtection="1">
      <alignment horizontal="center" vertical="center"/>
      <protection locked="0"/>
    </xf>
    <xf numFmtId="14" fontId="37" fillId="24" borderId="0" xfId="0" applyNumberFormat="1" applyFont="1" applyFill="1" applyAlignment="1" applyProtection="1">
      <alignment horizontal="center" vertical="center"/>
      <protection locked="0"/>
    </xf>
    <xf numFmtId="14" fontId="37" fillId="28" borderId="22" xfId="0" applyNumberFormat="1" applyFont="1" applyFill="1" applyBorder="1" applyAlignment="1" applyProtection="1">
      <alignment horizontal="center" vertical="center"/>
      <protection locked="0"/>
    </xf>
    <xf numFmtId="14" fontId="50" fillId="24" borderId="22" xfId="0" applyNumberFormat="1" applyFont="1" applyFill="1" applyBorder="1" applyAlignment="1" applyProtection="1">
      <alignment horizontal="center" vertical="center"/>
      <protection locked="0"/>
    </xf>
    <xf numFmtId="14" fontId="36" fillId="24" borderId="22" xfId="0" applyNumberFormat="1" applyFont="1" applyFill="1" applyBorder="1" applyAlignment="1">
      <alignment horizontal="center" vertical="center"/>
    </xf>
    <xf numFmtId="14" fontId="36" fillId="24" borderId="16" xfId="0" applyNumberFormat="1" applyFont="1" applyFill="1" applyBorder="1" applyAlignment="1">
      <alignment horizontal="center" vertical="center"/>
    </xf>
    <xf numFmtId="14" fontId="36" fillId="24" borderId="2" xfId="0" applyNumberFormat="1" applyFont="1" applyFill="1" applyBorder="1" applyAlignment="1">
      <alignment horizontal="center" vertical="center"/>
    </xf>
    <xf numFmtId="14" fontId="37" fillId="28" borderId="114" xfId="0" applyNumberFormat="1" applyFont="1" applyFill="1" applyBorder="1" applyAlignment="1">
      <alignment horizontal="center" vertical="center"/>
    </xf>
    <xf numFmtId="14" fontId="37" fillId="28" borderId="21" xfId="0" applyNumberFormat="1" applyFont="1" applyFill="1" applyBorder="1" applyAlignment="1" applyProtection="1">
      <alignment horizontal="center" vertical="center"/>
      <protection locked="0"/>
    </xf>
    <xf numFmtId="14" fontId="36" fillId="24" borderId="188" xfId="0" applyNumberFormat="1" applyFont="1" applyFill="1" applyBorder="1" applyAlignment="1">
      <alignment horizontal="center" vertical="center"/>
    </xf>
    <xf numFmtId="14" fontId="37" fillId="24" borderId="20" xfId="0" applyNumberFormat="1" applyFont="1" applyFill="1" applyBorder="1" applyAlignment="1" applyProtection="1">
      <alignment horizontal="center" vertical="center"/>
      <protection locked="0"/>
    </xf>
    <xf numFmtId="14" fontId="36" fillId="24" borderId="31" xfId="0" applyNumberFormat="1" applyFont="1" applyFill="1" applyBorder="1" applyAlignment="1">
      <alignment horizontal="center"/>
    </xf>
    <xf numFmtId="14" fontId="38" fillId="24" borderId="33" xfId="0" applyNumberFormat="1" applyFont="1" applyFill="1" applyBorder="1" applyAlignment="1" applyProtection="1">
      <alignment horizontal="center" vertical="center"/>
      <protection locked="0"/>
    </xf>
    <xf numFmtId="14" fontId="38" fillId="24" borderId="32" xfId="0" applyNumberFormat="1" applyFont="1" applyFill="1" applyBorder="1" applyAlignment="1" applyProtection="1">
      <alignment horizontal="center" vertical="center"/>
      <protection locked="0"/>
    </xf>
    <xf numFmtId="14" fontId="38" fillId="24" borderId="34" xfId="0" applyNumberFormat="1" applyFont="1" applyFill="1" applyBorder="1" applyAlignment="1" applyProtection="1">
      <alignment horizontal="center" vertical="center"/>
      <protection locked="0"/>
    </xf>
    <xf numFmtId="9" fontId="0" fillId="32" borderId="115" xfId="0" applyNumberFormat="1" applyFill="1" applyBorder="1" applyAlignment="1">
      <alignment horizontal="center" vertical="center"/>
    </xf>
    <xf numFmtId="9" fontId="0" fillId="32" borderId="190" xfId="0" applyNumberFormat="1" applyFill="1" applyBorder="1" applyAlignment="1">
      <alignment horizontal="center" vertical="center"/>
    </xf>
    <xf numFmtId="9" fontId="0" fillId="32" borderId="135" xfId="0" applyNumberFormat="1" applyFill="1" applyBorder="1" applyAlignment="1">
      <alignment horizontal="center" vertical="center"/>
    </xf>
    <xf numFmtId="0" fontId="0" fillId="0" borderId="136" xfId="0" applyBorder="1" applyAlignment="1">
      <alignment horizontal="center" vertical="center"/>
    </xf>
    <xf numFmtId="0" fontId="0" fillId="0" borderId="34" xfId="0" applyBorder="1" applyAlignment="1">
      <alignment horizontal="center" vertical="center"/>
    </xf>
    <xf numFmtId="0" fontId="0" fillId="32" borderId="136" xfId="0" applyFill="1" applyBorder="1" applyAlignment="1">
      <alignment horizontal="center" vertical="center"/>
    </xf>
    <xf numFmtId="0" fontId="0" fillId="32" borderId="137" xfId="0" applyFill="1" applyBorder="1" applyAlignment="1">
      <alignment horizontal="center" vertical="center"/>
    </xf>
    <xf numFmtId="0" fontId="0" fillId="32" borderId="138" xfId="0" applyFill="1" applyBorder="1" applyAlignment="1">
      <alignment horizontal="center" vertical="center"/>
    </xf>
    <xf numFmtId="0" fontId="0" fillId="0" borderId="41" xfId="0" applyBorder="1" applyAlignment="1">
      <alignment horizontal="center" vertical="center"/>
    </xf>
    <xf numFmtId="0" fontId="0" fillId="0" borderId="35" xfId="0" applyBorder="1" applyAlignment="1">
      <alignment horizontal="center" vertical="center"/>
    </xf>
    <xf numFmtId="0" fontId="0" fillId="32" borderId="41" xfId="0" applyFill="1" applyBorder="1" applyAlignment="1">
      <alignment horizontal="center" vertical="center"/>
    </xf>
    <xf numFmtId="0" fontId="0" fillId="32" borderId="74" xfId="0" applyFill="1" applyBorder="1" applyAlignment="1">
      <alignment horizontal="center" vertical="center"/>
    </xf>
    <xf numFmtId="0" fontId="0" fillId="32" borderId="175" xfId="0" applyFill="1" applyBorder="1" applyAlignment="1">
      <alignment horizontal="center" vertical="center"/>
    </xf>
    <xf numFmtId="165" fontId="0" fillId="0" borderId="34" xfId="0" applyNumberFormat="1" applyBorder="1" applyAlignment="1">
      <alignment horizontal="center" vertical="center"/>
    </xf>
    <xf numFmtId="9" fontId="111" fillId="0" borderId="134" xfId="0" applyNumberFormat="1" applyFont="1" applyBorder="1" applyAlignment="1">
      <alignment horizontal="center" vertical="center"/>
    </xf>
    <xf numFmtId="9" fontId="111" fillId="0" borderId="129" xfId="0" applyNumberFormat="1" applyFont="1" applyBorder="1" applyAlignment="1">
      <alignment horizontal="center" vertical="center"/>
    </xf>
    <xf numFmtId="9" fontId="111" fillId="0" borderId="21" xfId="0" applyNumberFormat="1" applyFont="1" applyBorder="1" applyAlignment="1">
      <alignment horizontal="center" vertical="center"/>
    </xf>
    <xf numFmtId="9" fontId="111" fillId="0" borderId="32" xfId="0" applyNumberFormat="1" applyFont="1" applyBorder="1" applyAlignment="1">
      <alignment horizontal="center" vertical="center"/>
    </xf>
    <xf numFmtId="9" fontId="37" fillId="0" borderId="129" xfId="4" applyFont="1" applyBorder="1" applyAlignment="1">
      <alignment horizontal="center" vertical="center"/>
    </xf>
    <xf numFmtId="9" fontId="37" fillId="0" borderId="31" xfId="4" applyFont="1" applyBorder="1" applyAlignment="1">
      <alignment horizontal="center" vertical="center"/>
    </xf>
    <xf numFmtId="9" fontId="37" fillId="0" borderId="32" xfId="4" applyFont="1" applyBorder="1" applyAlignment="1">
      <alignment horizontal="center" vertical="center"/>
    </xf>
    <xf numFmtId="9" fontId="37" fillId="0" borderId="34" xfId="4" applyFont="1" applyBorder="1" applyAlignment="1">
      <alignment horizontal="center" vertical="center"/>
    </xf>
    <xf numFmtId="9" fontId="48" fillId="18" borderId="133" xfId="4" applyFont="1" applyFill="1" applyBorder="1" applyAlignment="1">
      <alignment horizontal="center" vertical="center"/>
    </xf>
    <xf numFmtId="0" fontId="7" fillId="0" borderId="136" xfId="0" applyFont="1" applyBorder="1" applyAlignment="1">
      <alignment horizontal="center" vertical="center"/>
    </xf>
    <xf numFmtId="0" fontId="7" fillId="0" borderId="34" xfId="0" applyFont="1" applyBorder="1" applyAlignment="1">
      <alignment horizontal="center" vertical="center"/>
    </xf>
    <xf numFmtId="0" fontId="7" fillId="0" borderId="16" xfId="0" applyFont="1" applyBorder="1" applyAlignment="1">
      <alignment horizontal="center" vertical="center"/>
    </xf>
    <xf numFmtId="0" fontId="7" fillId="0" borderId="33" xfId="0" applyFont="1" applyBorder="1" applyAlignment="1">
      <alignment horizontal="center" vertical="center"/>
    </xf>
    <xf numFmtId="14" fontId="37" fillId="7" borderId="20" xfId="0" applyNumberFormat="1" applyFont="1" applyFill="1" applyBorder="1" applyAlignment="1">
      <alignment horizontal="center" vertical="center"/>
    </xf>
    <xf numFmtId="49" fontId="37" fillId="7" borderId="62" xfId="0" applyNumberFormat="1" applyFont="1" applyFill="1" applyBorder="1" applyAlignment="1" applyProtection="1">
      <alignment horizontal="center" vertical="center"/>
      <protection locked="0"/>
    </xf>
    <xf numFmtId="14" fontId="38" fillId="7" borderId="31" xfId="0" applyNumberFormat="1" applyFont="1" applyFill="1" applyBorder="1" applyAlignment="1" applyProtection="1">
      <alignment horizontal="center" vertical="center"/>
      <protection locked="0"/>
    </xf>
    <xf numFmtId="14" fontId="37" fillId="7" borderId="62" xfId="0" applyNumberFormat="1" applyFont="1" applyFill="1" applyBorder="1" applyAlignment="1">
      <alignment horizontal="center" vertical="center"/>
    </xf>
    <xf numFmtId="14" fontId="37" fillId="7" borderId="22" xfId="0" applyNumberFormat="1" applyFont="1" applyFill="1" applyBorder="1" applyAlignment="1" applyProtection="1">
      <alignment horizontal="center" vertical="center"/>
      <protection locked="0"/>
    </xf>
    <xf numFmtId="14" fontId="37" fillId="7" borderId="72" xfId="0" applyNumberFormat="1" applyFont="1" applyFill="1" applyBorder="1" applyAlignment="1">
      <alignment horizontal="center" vertical="center"/>
    </xf>
    <xf numFmtId="14" fontId="37" fillId="7" borderId="32" xfId="0" applyNumberFormat="1" applyFont="1" applyFill="1" applyBorder="1" applyAlignment="1">
      <alignment horizontal="center" vertical="center"/>
    </xf>
    <xf numFmtId="14" fontId="37" fillId="7" borderId="21" xfId="0" applyNumberFormat="1" applyFont="1" applyFill="1" applyBorder="1" applyAlignment="1">
      <alignment horizontal="center" vertical="center"/>
    </xf>
    <xf numFmtId="14" fontId="37" fillId="7" borderId="22" xfId="0" applyNumberFormat="1" applyFont="1" applyFill="1" applyBorder="1" applyAlignment="1">
      <alignment horizontal="center" vertical="center"/>
    </xf>
    <xf numFmtId="14" fontId="37" fillId="7" borderId="115" xfId="0" applyNumberFormat="1" applyFont="1" applyFill="1" applyBorder="1" applyAlignment="1">
      <alignment horizontal="center" vertical="center"/>
    </xf>
    <xf numFmtId="0" fontId="89" fillId="25" borderId="55" xfId="0" applyFont="1" applyFill="1" applyBorder="1" applyAlignment="1">
      <alignment horizontal="center" vertical="center"/>
    </xf>
    <xf numFmtId="0" fontId="83" fillId="25" borderId="30" xfId="0" applyFont="1" applyFill="1" applyBorder="1" applyAlignment="1">
      <alignment horizontal="center" vertical="center"/>
    </xf>
    <xf numFmtId="0" fontId="89" fillId="25" borderId="30" xfId="0" applyFont="1" applyFill="1" applyBorder="1" applyAlignment="1">
      <alignment horizontal="center" vertical="center"/>
    </xf>
    <xf numFmtId="0" fontId="83" fillId="32" borderId="55" xfId="0" applyFont="1" applyFill="1" applyBorder="1" applyAlignment="1">
      <alignment horizontal="center" vertical="center"/>
    </xf>
    <xf numFmtId="0" fontId="89" fillId="32" borderId="46" xfId="0" applyFont="1" applyFill="1" applyBorder="1" applyAlignment="1">
      <alignment horizontal="center" vertical="center"/>
    </xf>
    <xf numFmtId="0" fontId="89" fillId="32" borderId="97" xfId="0" applyFont="1" applyFill="1" applyBorder="1" applyAlignment="1">
      <alignment horizontal="center" vertical="center"/>
    </xf>
    <xf numFmtId="0" fontId="28" fillId="22" borderId="56" xfId="0" applyFont="1" applyFill="1" applyBorder="1" applyAlignment="1">
      <alignment horizontal="left" vertical="center" wrapText="1"/>
    </xf>
    <xf numFmtId="0" fontId="28" fillId="22" borderId="88" xfId="0" applyFont="1" applyFill="1" applyBorder="1" applyAlignment="1">
      <alignment horizontal="left" vertical="center" wrapText="1"/>
    </xf>
    <xf numFmtId="0" fontId="28" fillId="22" borderId="91" xfId="0" applyFont="1" applyFill="1" applyBorder="1" applyAlignment="1">
      <alignment horizontal="left" vertical="center" wrapText="1"/>
    </xf>
    <xf numFmtId="0" fontId="7" fillId="22" borderId="88" xfId="0" applyFont="1" applyFill="1" applyBorder="1" applyAlignment="1">
      <alignment horizontal="left" vertical="center" wrapText="1"/>
    </xf>
    <xf numFmtId="0" fontId="28" fillId="4" borderId="56" xfId="0" applyFont="1" applyFill="1" applyBorder="1" applyAlignment="1">
      <alignment horizontal="left" vertical="center"/>
    </xf>
    <xf numFmtId="0" fontId="28" fillId="22" borderId="56" xfId="0" applyFont="1" applyFill="1" applyBorder="1" applyAlignment="1">
      <alignment horizontal="left" vertical="center"/>
    </xf>
    <xf numFmtId="0" fontId="28" fillId="22" borderId="90" xfId="0" applyFont="1" applyFill="1" applyBorder="1" applyAlignment="1">
      <alignment horizontal="left" vertical="center" wrapText="1"/>
    </xf>
    <xf numFmtId="1" fontId="33" fillId="0" borderId="0" xfId="0" applyNumberFormat="1" applyFont="1" applyAlignment="1" applyProtection="1">
      <alignment horizontal="center"/>
      <protection locked="0"/>
    </xf>
    <xf numFmtId="0" fontId="33" fillId="0" borderId="0" xfId="0" applyFont="1" applyAlignment="1" applyProtection="1">
      <alignment horizontal="center"/>
      <protection locked="0"/>
    </xf>
    <xf numFmtId="0" fontId="101" fillId="0" borderId="74" xfId="0" applyFont="1" applyBorder="1" applyAlignment="1">
      <alignment horizontal="center" vertical="center" wrapText="1"/>
    </xf>
    <xf numFmtId="0" fontId="82" fillId="0" borderId="12" xfId="0" applyFont="1" applyBorder="1" applyAlignment="1">
      <alignment horizontal="center" vertical="center" wrapText="1"/>
    </xf>
    <xf numFmtId="0" fontId="82" fillId="0" borderId="32" xfId="0" applyFont="1" applyBorder="1" applyAlignment="1">
      <alignment horizontal="center" vertical="center" wrapText="1"/>
    </xf>
    <xf numFmtId="14" fontId="82" fillId="0" borderId="21" xfId="0" applyNumberFormat="1" applyFont="1" applyBorder="1" applyAlignment="1">
      <alignment horizontal="center" vertical="center" wrapText="1"/>
    </xf>
    <xf numFmtId="0" fontId="112" fillId="0" borderId="32" xfId="0" applyFont="1" applyBorder="1" applyAlignment="1">
      <alignment horizontal="center" vertical="center" wrapText="1"/>
    </xf>
    <xf numFmtId="0" fontId="82" fillId="0" borderId="21" xfId="0" applyFont="1" applyBorder="1" applyAlignment="1">
      <alignment horizontal="center" vertical="center" wrapText="1"/>
    </xf>
    <xf numFmtId="14" fontId="82" fillId="0" borderId="32" xfId="0" applyNumberFormat="1" applyFont="1" applyBorder="1" applyAlignment="1">
      <alignment horizontal="center" vertical="center" wrapText="1"/>
    </xf>
    <xf numFmtId="0" fontId="82" fillId="0" borderId="115" xfId="0" applyFont="1" applyBorder="1" applyAlignment="1">
      <alignment horizontal="center" vertical="center" wrapText="1"/>
    </xf>
    <xf numFmtId="0" fontId="82" fillId="0" borderId="64" xfId="0" applyFont="1" applyBorder="1" applyAlignment="1">
      <alignment horizontal="center" vertical="center" wrapText="1"/>
    </xf>
    <xf numFmtId="0" fontId="82" fillId="0" borderId="31" xfId="0" applyFont="1" applyBorder="1" applyAlignment="1">
      <alignment horizontal="center" vertical="center" wrapText="1"/>
    </xf>
    <xf numFmtId="14" fontId="82" fillId="0" borderId="22" xfId="0" applyNumberFormat="1" applyFont="1" applyBorder="1" applyAlignment="1">
      <alignment horizontal="center" vertical="center" wrapText="1"/>
    </xf>
    <xf numFmtId="0" fontId="44" fillId="0" borderId="31" xfId="0" applyFont="1" applyBorder="1" applyAlignment="1">
      <alignment horizontal="center" vertical="center" wrapText="1"/>
    </xf>
    <xf numFmtId="0" fontId="82" fillId="0" borderId="22" xfId="0" applyFont="1" applyBorder="1" applyAlignment="1">
      <alignment horizontal="center" vertical="center" wrapText="1"/>
    </xf>
    <xf numFmtId="14" fontId="82" fillId="0" borderId="31" xfId="0" applyNumberFormat="1" applyFont="1" applyBorder="1" applyAlignment="1">
      <alignment horizontal="center" vertical="center" wrapText="1"/>
    </xf>
    <xf numFmtId="0" fontId="82" fillId="0" borderId="92" xfId="0" applyFont="1" applyBorder="1" applyAlignment="1">
      <alignment horizontal="center" vertical="center" wrapText="1"/>
    </xf>
    <xf numFmtId="0" fontId="82" fillId="0" borderId="124" xfId="0" applyFont="1" applyBorder="1" applyAlignment="1">
      <alignment horizontal="center" vertical="center" wrapText="1"/>
    </xf>
    <xf numFmtId="0" fontId="82" fillId="0" borderId="34" xfId="0" applyFont="1" applyBorder="1" applyAlignment="1">
      <alignment horizontal="center" vertical="center" wrapText="1"/>
    </xf>
    <xf numFmtId="14" fontId="82" fillId="0" borderId="71" xfId="0" applyNumberFormat="1" applyFont="1" applyBorder="1" applyAlignment="1">
      <alignment horizontal="center" vertical="center" wrapText="1"/>
    </xf>
    <xf numFmtId="0" fontId="82" fillId="0" borderId="71" xfId="0" applyFont="1" applyBorder="1" applyAlignment="1">
      <alignment horizontal="center" vertical="center" wrapText="1"/>
    </xf>
    <xf numFmtId="0" fontId="82" fillId="0" borderId="117" xfId="0" applyFont="1" applyBorder="1" applyAlignment="1">
      <alignment horizontal="center" vertical="center" wrapText="1"/>
    </xf>
    <xf numFmtId="14" fontId="37" fillId="24" borderId="62" xfId="0" applyNumberFormat="1" applyFont="1" applyFill="1" applyBorder="1" applyAlignment="1">
      <alignment horizontal="center" vertical="center"/>
    </xf>
    <xf numFmtId="0" fontId="28" fillId="22" borderId="56" xfId="0" applyFont="1" applyFill="1" applyBorder="1" applyAlignment="1">
      <alignment horizontal="left" vertical="center" wrapText="1"/>
    </xf>
    <xf numFmtId="0" fontId="28" fillId="22" borderId="88" xfId="0" applyFont="1" applyFill="1" applyBorder="1" applyAlignment="1">
      <alignment horizontal="left" vertical="center" wrapText="1"/>
    </xf>
    <xf numFmtId="0" fontId="7" fillId="24" borderId="149" xfId="0" applyFont="1" applyFill="1" applyBorder="1" applyAlignment="1">
      <alignment horizontal="left" vertical="center"/>
    </xf>
    <xf numFmtId="0" fontId="7" fillId="24" borderId="81" xfId="0" applyFont="1" applyFill="1" applyBorder="1" applyAlignment="1">
      <alignment horizontal="left" vertical="center"/>
    </xf>
    <xf numFmtId="0" fontId="28" fillId="22" borderId="145" xfId="0" applyFont="1" applyFill="1" applyBorder="1" applyAlignment="1">
      <alignment horizontal="left" vertical="center" wrapText="1"/>
    </xf>
    <xf numFmtId="0" fontId="28" fillId="24" borderId="56" xfId="0" applyFont="1" applyFill="1" applyBorder="1" applyAlignment="1">
      <alignment horizontal="left" vertical="center"/>
    </xf>
    <xf numFmtId="0" fontId="28" fillId="24" borderId="88" xfId="0" applyFont="1" applyFill="1" applyBorder="1" applyAlignment="1">
      <alignment horizontal="left" vertical="center"/>
    </xf>
    <xf numFmtId="0" fontId="28" fillId="24" borderId="113" xfId="0" applyFont="1" applyFill="1" applyBorder="1" applyAlignment="1">
      <alignment horizontal="left" vertical="center" wrapText="1"/>
    </xf>
    <xf numFmtId="0" fontId="28" fillId="24" borderId="112" xfId="0" applyFont="1" applyFill="1" applyBorder="1" applyAlignment="1">
      <alignment horizontal="left" vertical="center" wrapText="1"/>
    </xf>
    <xf numFmtId="0" fontId="28" fillId="24" borderId="60" xfId="0" applyFont="1" applyFill="1" applyBorder="1" applyAlignment="1">
      <alignment horizontal="left" vertical="center"/>
    </xf>
    <xf numFmtId="0" fontId="28" fillId="24" borderId="116" xfId="0" applyFont="1" applyFill="1" applyBorder="1" applyAlignment="1">
      <alignment horizontal="left" vertical="center"/>
    </xf>
    <xf numFmtId="0" fontId="28" fillId="24" borderId="59" xfId="0" applyFont="1" applyFill="1" applyBorder="1" applyAlignment="1">
      <alignment horizontal="left" vertical="center" wrapText="1"/>
    </xf>
    <xf numFmtId="0" fontId="28" fillId="24" borderId="91" xfId="0" applyFont="1" applyFill="1" applyBorder="1" applyAlignment="1">
      <alignment horizontal="left" vertical="center" wrapText="1"/>
    </xf>
    <xf numFmtId="0" fontId="28" fillId="24" borderId="59" xfId="0" applyFont="1" applyFill="1" applyBorder="1" applyAlignment="1">
      <alignment horizontal="left" vertical="center"/>
    </xf>
    <xf numFmtId="0" fontId="28" fillId="24" borderId="91" xfId="0" applyFont="1" applyFill="1" applyBorder="1" applyAlignment="1">
      <alignment horizontal="left" vertical="center"/>
    </xf>
    <xf numFmtId="0" fontId="28" fillId="22" borderId="59" xfId="0" applyFont="1" applyFill="1" applyBorder="1" applyAlignment="1">
      <alignment horizontal="left" vertical="center" wrapText="1"/>
    </xf>
    <xf numFmtId="0" fontId="28" fillId="22" borderId="91" xfId="0" applyFont="1" applyFill="1" applyBorder="1" applyAlignment="1">
      <alignment horizontal="left" vertical="center" wrapText="1"/>
    </xf>
    <xf numFmtId="0" fontId="28" fillId="24" borderId="60" xfId="0" applyFont="1" applyFill="1" applyBorder="1" applyAlignment="1">
      <alignment horizontal="left" vertical="center" wrapText="1"/>
    </xf>
    <xf numFmtId="0" fontId="28" fillId="24" borderId="90" xfId="0" applyFont="1" applyFill="1" applyBorder="1" applyAlignment="1">
      <alignment horizontal="left" vertical="center" wrapText="1"/>
    </xf>
    <xf numFmtId="0" fontId="28" fillId="24" borderId="78" xfId="0" applyFont="1" applyFill="1" applyBorder="1" applyAlignment="1">
      <alignment horizontal="left" vertical="center" wrapText="1"/>
    </xf>
    <xf numFmtId="0" fontId="28" fillId="24" borderId="93" xfId="0" applyFont="1" applyFill="1" applyBorder="1" applyAlignment="1">
      <alignment horizontal="left" vertical="center" wrapText="1"/>
    </xf>
    <xf numFmtId="0" fontId="7" fillId="22" borderId="56" xfId="0" applyFont="1" applyFill="1" applyBorder="1" applyAlignment="1">
      <alignment horizontal="left" vertical="center" wrapText="1"/>
    </xf>
    <xf numFmtId="0" fontId="7" fillId="22" borderId="88" xfId="0" applyFont="1" applyFill="1" applyBorder="1" applyAlignment="1">
      <alignment horizontal="left" vertical="center" wrapText="1"/>
    </xf>
    <xf numFmtId="0" fontId="34" fillId="12" borderId="25" xfId="0" applyFont="1" applyFill="1" applyBorder="1" applyAlignment="1">
      <alignment horizontal="left" vertical="center"/>
    </xf>
    <xf numFmtId="0" fontId="34" fillId="12" borderId="26" xfId="0" applyFont="1" applyFill="1" applyBorder="1" applyAlignment="1">
      <alignment horizontal="left" vertical="center"/>
    </xf>
    <xf numFmtId="0" fontId="28" fillId="24" borderId="56" xfId="0" applyFont="1" applyFill="1" applyBorder="1" applyAlignment="1">
      <alignment horizontal="left" vertical="center" wrapText="1"/>
    </xf>
    <xf numFmtId="0" fontId="28" fillId="24" borderId="88" xfId="0" applyFont="1" applyFill="1" applyBorder="1" applyAlignment="1">
      <alignment horizontal="left" vertical="center" wrapText="1"/>
    </xf>
    <xf numFmtId="0" fontId="28" fillId="24" borderId="62" xfId="0" applyFont="1" applyFill="1" applyBorder="1" applyAlignment="1">
      <alignment horizontal="left" vertical="center" wrapText="1"/>
    </xf>
    <xf numFmtId="0" fontId="28" fillId="24" borderId="92" xfId="0" applyFont="1" applyFill="1" applyBorder="1" applyAlignment="1">
      <alignment horizontal="left" vertical="center" wrapText="1"/>
    </xf>
    <xf numFmtId="0" fontId="28" fillId="22" borderId="150" xfId="0" applyFont="1" applyFill="1" applyBorder="1" applyAlignment="1">
      <alignment horizontal="left" vertical="center" wrapText="1"/>
    </xf>
    <xf numFmtId="0" fontId="28" fillId="22" borderId="6" xfId="0" applyFont="1" applyFill="1" applyBorder="1" applyAlignment="1">
      <alignment horizontal="left" vertical="center" wrapText="1"/>
    </xf>
    <xf numFmtId="0" fontId="28" fillId="22" borderId="60" xfId="0" applyFont="1" applyFill="1" applyBorder="1" applyAlignment="1">
      <alignment horizontal="left" vertical="center" wrapText="1"/>
    </xf>
    <xf numFmtId="0" fontId="28" fillId="22" borderId="116" xfId="0" applyFont="1" applyFill="1" applyBorder="1" applyAlignment="1">
      <alignment horizontal="left" vertical="center" wrapText="1"/>
    </xf>
    <xf numFmtId="0" fontId="28" fillId="22" borderId="57" xfId="0" applyFont="1" applyFill="1" applyBorder="1" applyAlignment="1">
      <alignment horizontal="left" vertical="center" wrapText="1"/>
    </xf>
    <xf numFmtId="0" fontId="28" fillId="22" borderId="0" xfId="0" applyFont="1" applyFill="1" applyAlignment="1">
      <alignment horizontal="left" vertical="center" wrapText="1"/>
    </xf>
    <xf numFmtId="0" fontId="28" fillId="24" borderId="58" xfId="0" applyFont="1" applyFill="1" applyBorder="1" applyAlignment="1">
      <alignment horizontal="left" vertical="center" wrapText="1"/>
    </xf>
    <xf numFmtId="0" fontId="28" fillId="24" borderId="106" xfId="0" applyFont="1" applyFill="1" applyBorder="1" applyAlignment="1">
      <alignment horizontal="left" vertical="center" wrapText="1"/>
    </xf>
    <xf numFmtId="0" fontId="28" fillId="4" borderId="56" xfId="0" applyFont="1" applyFill="1" applyBorder="1" applyAlignment="1">
      <alignment horizontal="left" vertical="center"/>
    </xf>
    <xf numFmtId="0" fontId="28" fillId="4" borderId="88" xfId="0" applyFont="1" applyFill="1" applyBorder="1" applyAlignment="1">
      <alignment horizontal="left" vertical="center"/>
    </xf>
    <xf numFmtId="0" fontId="28" fillId="22" borderId="56" xfId="0" applyFont="1" applyFill="1" applyBorder="1" applyAlignment="1">
      <alignment horizontal="left" vertical="center"/>
    </xf>
    <xf numFmtId="0" fontId="28" fillId="22" borderId="145" xfId="0" applyFont="1" applyFill="1" applyBorder="1" applyAlignment="1">
      <alignment horizontal="left" vertical="center"/>
    </xf>
    <xf numFmtId="0" fontId="7" fillId="22" borderId="63" xfId="0" applyFont="1" applyFill="1" applyBorder="1" applyAlignment="1">
      <alignment horizontal="left" vertical="center" wrapText="1"/>
    </xf>
    <xf numFmtId="0" fontId="7" fillId="22" borderId="95" xfId="0" applyFont="1" applyFill="1" applyBorder="1" applyAlignment="1">
      <alignment horizontal="left" vertical="center" wrapText="1"/>
    </xf>
    <xf numFmtId="0" fontId="28" fillId="22" borderId="183" xfId="0" applyFont="1" applyFill="1" applyBorder="1" applyAlignment="1">
      <alignment horizontal="left" vertical="center" wrapText="1"/>
    </xf>
    <xf numFmtId="0" fontId="28" fillId="22" borderId="126" xfId="0" applyFont="1" applyFill="1" applyBorder="1" applyAlignment="1">
      <alignment horizontal="left" vertical="center" wrapText="1"/>
    </xf>
    <xf numFmtId="0" fontId="28" fillId="22" borderId="1" xfId="0" applyFont="1" applyFill="1" applyBorder="1" applyAlignment="1">
      <alignment horizontal="left" vertical="center" wrapText="1"/>
    </xf>
    <xf numFmtId="0" fontId="28" fillId="22" borderId="10" xfId="0" applyFont="1" applyFill="1" applyBorder="1" applyAlignment="1">
      <alignment horizontal="left" vertical="center" wrapText="1"/>
    </xf>
    <xf numFmtId="0" fontId="88" fillId="25" borderId="73" xfId="0" applyFont="1" applyFill="1" applyBorder="1" applyAlignment="1">
      <alignment horizontal="center" vertical="center" wrapText="1"/>
    </xf>
    <xf numFmtId="0" fontId="83" fillId="25" borderId="97" xfId="0" applyFont="1" applyFill="1" applyBorder="1" applyAlignment="1">
      <alignment horizontal="center" vertical="center" wrapText="1"/>
    </xf>
    <xf numFmtId="0" fontId="28" fillId="22" borderId="90" xfId="0" applyFont="1" applyFill="1" applyBorder="1" applyAlignment="1">
      <alignment horizontal="left" vertical="center" wrapText="1"/>
    </xf>
    <xf numFmtId="165" fontId="84" fillId="33" borderId="139" xfId="0" applyNumberFormat="1" applyFont="1" applyFill="1" applyBorder="1" applyAlignment="1">
      <alignment horizontal="center" vertical="center"/>
    </xf>
    <xf numFmtId="165" fontId="84" fillId="33" borderId="140" xfId="0" applyNumberFormat="1" applyFont="1" applyFill="1" applyBorder="1" applyAlignment="1">
      <alignment horizontal="center" vertical="center"/>
    </xf>
    <xf numFmtId="165" fontId="84" fillId="33" borderId="143" xfId="0" applyNumberFormat="1" applyFont="1" applyFill="1" applyBorder="1" applyAlignment="1">
      <alignment horizontal="center" vertical="center"/>
    </xf>
    <xf numFmtId="165" fontId="98" fillId="13" borderId="139" xfId="0" applyNumberFormat="1" applyFont="1" applyFill="1" applyBorder="1" applyAlignment="1">
      <alignment horizontal="center" vertical="center"/>
    </xf>
    <xf numFmtId="165" fontId="98" fillId="13" borderId="140" xfId="0" applyNumberFormat="1" applyFont="1" applyFill="1" applyBorder="1" applyAlignment="1">
      <alignment horizontal="center" vertical="center"/>
    </xf>
    <xf numFmtId="165" fontId="98" fillId="13" borderId="143" xfId="0" applyNumberFormat="1" applyFont="1" applyFill="1" applyBorder="1" applyAlignment="1">
      <alignment horizontal="center" vertical="center"/>
    </xf>
    <xf numFmtId="165" fontId="98" fillId="13" borderId="101" xfId="0" applyNumberFormat="1" applyFont="1" applyFill="1" applyBorder="1" applyAlignment="1">
      <alignment horizontal="center" vertical="center"/>
    </xf>
    <xf numFmtId="165" fontId="98" fillId="13" borderId="0" xfId="0" applyNumberFormat="1" applyFont="1" applyFill="1" applyAlignment="1">
      <alignment horizontal="center" vertical="center"/>
    </xf>
    <xf numFmtId="165" fontId="98" fillId="13" borderId="19" xfId="0" applyNumberFormat="1" applyFont="1" applyFill="1" applyBorder="1" applyAlignment="1">
      <alignment horizontal="center" vertical="center"/>
    </xf>
    <xf numFmtId="165" fontId="98" fillId="13" borderId="23" xfId="0" applyNumberFormat="1" applyFont="1" applyFill="1" applyBorder="1" applyAlignment="1">
      <alignment horizontal="center" vertical="center"/>
    </xf>
    <xf numFmtId="0" fontId="79" fillId="4" borderId="25" xfId="0" applyFont="1" applyFill="1" applyBorder="1" applyAlignment="1">
      <alignment horizontal="center" vertical="center" wrapText="1"/>
    </xf>
    <xf numFmtId="0" fontId="79" fillId="4" borderId="15" xfId="0" applyFont="1" applyFill="1" applyBorder="1" applyAlignment="1">
      <alignment horizontal="center" vertical="center" wrapText="1"/>
    </xf>
    <xf numFmtId="0" fontId="79" fillId="4" borderId="26" xfId="0" applyFont="1" applyFill="1" applyBorder="1" applyAlignment="1">
      <alignment horizontal="center" vertical="center" wrapText="1"/>
    </xf>
    <xf numFmtId="0" fontId="54" fillId="14" borderId="55" xfId="0" applyFont="1" applyFill="1" applyBorder="1" applyAlignment="1">
      <alignment horizontal="center" vertical="center"/>
    </xf>
    <xf numFmtId="0" fontId="54" fillId="14" borderId="29" xfId="0" applyFont="1" applyFill="1" applyBorder="1" applyAlignment="1">
      <alignment horizontal="center" vertical="center"/>
    </xf>
    <xf numFmtId="0" fontId="54" fillId="14" borderId="79" xfId="0" applyFont="1" applyFill="1" applyBorder="1" applyAlignment="1">
      <alignment horizontal="center" vertical="center" wrapText="1"/>
    </xf>
    <xf numFmtId="0" fontId="54" fillId="14" borderId="29" xfId="0" applyFont="1" applyFill="1" applyBorder="1" applyAlignment="1">
      <alignment horizontal="center" vertical="center" wrapText="1"/>
    </xf>
    <xf numFmtId="0" fontId="54" fillId="14" borderId="86" xfId="0" applyFont="1" applyFill="1" applyBorder="1" applyAlignment="1">
      <alignment horizontal="center" vertical="center" wrapText="1"/>
    </xf>
    <xf numFmtId="0" fontId="78" fillId="4" borderId="100" xfId="0" applyFont="1" applyFill="1" applyBorder="1" applyAlignment="1">
      <alignment horizontal="center" vertical="center" wrapText="1"/>
    </xf>
    <xf numFmtId="0" fontId="78" fillId="4" borderId="29" xfId="0" applyFont="1" applyFill="1" applyBorder="1" applyAlignment="1">
      <alignment horizontal="center" vertical="center" wrapText="1"/>
    </xf>
    <xf numFmtId="0" fontId="78" fillId="4" borderId="96" xfId="0" applyFont="1" applyFill="1" applyBorder="1" applyAlignment="1">
      <alignment horizontal="center" vertical="center" wrapText="1"/>
    </xf>
    <xf numFmtId="0" fontId="79" fillId="4" borderId="100" xfId="0" applyFont="1" applyFill="1" applyBorder="1" applyAlignment="1">
      <alignment horizontal="center" vertical="center" wrapText="1"/>
    </xf>
    <xf numFmtId="0" fontId="79" fillId="4" borderId="29" xfId="0" applyFont="1" applyFill="1" applyBorder="1" applyAlignment="1">
      <alignment horizontal="center" vertical="center" wrapText="1"/>
    </xf>
    <xf numFmtId="0" fontId="79" fillId="4" borderId="96" xfId="0" applyFont="1" applyFill="1" applyBorder="1" applyAlignment="1">
      <alignment horizontal="center" vertical="center" wrapText="1"/>
    </xf>
    <xf numFmtId="0" fontId="78" fillId="4" borderId="25" xfId="0" applyFont="1" applyFill="1" applyBorder="1" applyAlignment="1">
      <alignment horizontal="center" vertical="center" wrapText="1"/>
    </xf>
    <xf numFmtId="0" fontId="78" fillId="4" borderId="15" xfId="0" applyFont="1" applyFill="1" applyBorder="1" applyAlignment="1">
      <alignment horizontal="center" vertical="center" wrapText="1"/>
    </xf>
    <xf numFmtId="0" fontId="78" fillId="4" borderId="26" xfId="0" applyFont="1" applyFill="1" applyBorder="1" applyAlignment="1">
      <alignment horizontal="center" vertical="center" wrapText="1"/>
    </xf>
    <xf numFmtId="0" fontId="79" fillId="4" borderId="122" xfId="0" applyFont="1" applyFill="1" applyBorder="1" applyAlignment="1">
      <alignment horizontal="center" vertical="center" wrapText="1"/>
    </xf>
    <xf numFmtId="0" fontId="79" fillId="4" borderId="141" xfId="0" applyFont="1" applyFill="1" applyBorder="1" applyAlignment="1">
      <alignment horizontal="center" vertical="center" wrapText="1"/>
    </xf>
    <xf numFmtId="0" fontId="78" fillId="4" borderId="122" xfId="0" applyFont="1" applyFill="1" applyBorder="1" applyAlignment="1">
      <alignment horizontal="center" vertical="center" wrapText="1"/>
    </xf>
    <xf numFmtId="0" fontId="78" fillId="4" borderId="141" xfId="0" applyFont="1" applyFill="1" applyBorder="1" applyAlignment="1">
      <alignment horizontal="center" vertical="center" wrapText="1"/>
    </xf>
    <xf numFmtId="0" fontId="78" fillId="4" borderId="142" xfId="0" applyFont="1" applyFill="1" applyBorder="1" applyAlignment="1">
      <alignment horizontal="center" vertical="center" wrapText="1"/>
    </xf>
    <xf numFmtId="0" fontId="54" fillId="10" borderId="55" xfId="0" applyFont="1" applyFill="1" applyBorder="1" applyAlignment="1">
      <alignment horizontal="center" vertical="center"/>
    </xf>
    <xf numFmtId="0" fontId="54" fillId="10" borderId="29" xfId="0" applyFont="1" applyFill="1" applyBorder="1" applyAlignment="1">
      <alignment horizontal="center" vertical="center"/>
    </xf>
    <xf numFmtId="0" fontId="54" fillId="10" borderId="79" xfId="0" applyFont="1" applyFill="1" applyBorder="1" applyAlignment="1">
      <alignment horizontal="center" vertical="center" wrapText="1"/>
    </xf>
    <xf numFmtId="0" fontId="54" fillId="10" borderId="29" xfId="0" applyFont="1" applyFill="1" applyBorder="1" applyAlignment="1">
      <alignment horizontal="center" vertical="center" wrapText="1"/>
    </xf>
    <xf numFmtId="0" fontId="54" fillId="10" borderId="86" xfId="0" applyFont="1" applyFill="1" applyBorder="1" applyAlignment="1">
      <alignment horizontal="center" vertical="center" wrapText="1"/>
    </xf>
    <xf numFmtId="165" fontId="98" fillId="13" borderId="25" xfId="0" applyNumberFormat="1" applyFont="1" applyFill="1" applyBorder="1" applyAlignment="1">
      <alignment horizontal="center" vertical="center"/>
    </xf>
    <xf numFmtId="165" fontId="98" fillId="13" borderId="15" xfId="0" applyNumberFormat="1" applyFont="1" applyFill="1" applyBorder="1" applyAlignment="1">
      <alignment horizontal="center" vertical="center"/>
    </xf>
    <xf numFmtId="165" fontId="98" fillId="13" borderId="26" xfId="0" applyNumberFormat="1" applyFont="1" applyFill="1" applyBorder="1" applyAlignment="1">
      <alignment horizontal="center" vertical="center"/>
    </xf>
    <xf numFmtId="9" fontId="33" fillId="0" borderId="0" xfId="4" applyFont="1" applyFill="1" applyBorder="1" applyAlignment="1">
      <alignment horizontal="center" vertical="center"/>
    </xf>
    <xf numFmtId="9" fontId="33" fillId="0" borderId="0" xfId="4" applyFont="1" applyFill="1" applyBorder="1" applyAlignment="1" applyProtection="1">
      <alignment horizontal="center"/>
      <protection locked="0"/>
    </xf>
    <xf numFmtId="9" fontId="33" fillId="0" borderId="0" xfId="4" applyFont="1" applyFill="1" applyBorder="1" applyAlignment="1">
      <alignment horizontal="center"/>
    </xf>
    <xf numFmtId="0" fontId="33" fillId="0" borderId="0" xfId="0" applyFont="1" applyAlignment="1">
      <alignment horizontal="center" vertical="center"/>
    </xf>
    <xf numFmtId="1" fontId="33" fillId="0" borderId="0" xfId="0" applyNumberFormat="1" applyFont="1" applyAlignment="1" applyProtection="1">
      <alignment horizontal="center"/>
      <protection locked="0"/>
    </xf>
    <xf numFmtId="0" fontId="33" fillId="0" borderId="0" xfId="0" applyFont="1" applyAlignment="1" applyProtection="1">
      <alignment horizontal="center"/>
      <protection locked="0"/>
    </xf>
    <xf numFmtId="165" fontId="84" fillId="45" borderId="139" xfId="0" applyNumberFormat="1" applyFont="1" applyFill="1" applyBorder="1" applyAlignment="1">
      <alignment horizontal="center" vertical="center"/>
    </xf>
    <xf numFmtId="165" fontId="84" fillId="45" borderId="140" xfId="0" applyNumberFormat="1" applyFont="1" applyFill="1" applyBorder="1" applyAlignment="1">
      <alignment horizontal="center" vertical="center"/>
    </xf>
    <xf numFmtId="165" fontId="84" fillId="45" borderId="143" xfId="0" applyNumberFormat="1" applyFont="1" applyFill="1" applyBorder="1" applyAlignment="1">
      <alignment horizontal="center" vertical="center"/>
    </xf>
    <xf numFmtId="0" fontId="65" fillId="34" borderId="73" xfId="0" applyFont="1" applyFill="1" applyBorder="1" applyAlignment="1">
      <alignment horizontal="center" vertical="center" wrapText="1"/>
    </xf>
    <xf numFmtId="0" fontId="65" fillId="34" borderId="55" xfId="0" applyFont="1" applyFill="1" applyBorder="1" applyAlignment="1">
      <alignment horizontal="center" vertical="center" wrapText="1"/>
    </xf>
    <xf numFmtId="0" fontId="65" fillId="34" borderId="43" xfId="0" applyFont="1" applyFill="1" applyBorder="1" applyAlignment="1">
      <alignment horizontal="center" vertical="center" wrapText="1"/>
    </xf>
    <xf numFmtId="0" fontId="65" fillId="34" borderId="130" xfId="0" applyFont="1" applyFill="1" applyBorder="1" applyAlignment="1">
      <alignment horizontal="center" vertical="center" wrapText="1"/>
    </xf>
    <xf numFmtId="0" fontId="102" fillId="18" borderId="98" xfId="0" applyFont="1" applyFill="1" applyBorder="1" applyAlignment="1">
      <alignment horizontal="center" vertical="center" wrapText="1"/>
    </xf>
    <xf numFmtId="0" fontId="102" fillId="18" borderId="41" xfId="0" applyFont="1" applyFill="1" applyBorder="1" applyAlignment="1">
      <alignment horizontal="center" vertical="center" wrapText="1"/>
    </xf>
    <xf numFmtId="0" fontId="102" fillId="18" borderId="175" xfId="0" applyFont="1" applyFill="1" applyBorder="1" applyAlignment="1">
      <alignment horizontal="center" vertical="center" wrapText="1"/>
    </xf>
    <xf numFmtId="0" fontId="102" fillId="18" borderId="79" xfId="0" applyFont="1" applyFill="1" applyBorder="1" applyAlignment="1">
      <alignment horizontal="center" vertical="center" wrapText="1"/>
    </xf>
    <xf numFmtId="0" fontId="102" fillId="18" borderId="29" xfId="0" applyFont="1" applyFill="1" applyBorder="1" applyAlignment="1">
      <alignment horizontal="center" vertical="center" wrapText="1"/>
    </xf>
    <xf numFmtId="0" fontId="102" fillId="18" borderId="86" xfId="0" applyFont="1" applyFill="1" applyBorder="1" applyAlignment="1">
      <alignment horizontal="center" vertical="center" wrapText="1"/>
    </xf>
    <xf numFmtId="0" fontId="101" fillId="0" borderId="46" xfId="0" applyFont="1" applyBorder="1" applyAlignment="1">
      <alignment horizontal="center" vertical="center" wrapText="1"/>
    </xf>
    <xf numFmtId="0" fontId="101" fillId="0" borderId="74" xfId="0" applyFont="1" applyBorder="1" applyAlignment="1">
      <alignment horizontal="center" vertical="center" wrapText="1"/>
    </xf>
  </cellXfs>
  <cellStyles count="21">
    <cellStyle name="Normal" xfId="0" builtinId="0"/>
    <cellStyle name="Normal 10" xfId="18" xr:uid="{00000000-0005-0000-0000-000001000000}"/>
    <cellStyle name="Normal 10 2" xfId="19" xr:uid="{00000000-0005-0000-0000-000002000000}"/>
    <cellStyle name="Normal 2" xfId="2" xr:uid="{00000000-0005-0000-0000-000003000000}"/>
    <cellStyle name="Normal 2 2" xfId="11" xr:uid="{00000000-0005-0000-0000-000004000000}"/>
    <cellStyle name="Normal 3" xfId="3" xr:uid="{00000000-0005-0000-0000-000005000000}"/>
    <cellStyle name="Normal 3 2" xfId="12" xr:uid="{00000000-0005-0000-0000-000006000000}"/>
    <cellStyle name="Normal 4" xfId="5" xr:uid="{00000000-0005-0000-0000-000007000000}"/>
    <cellStyle name="Normal 4 2" xfId="13" xr:uid="{00000000-0005-0000-0000-000008000000}"/>
    <cellStyle name="Normal 5" xfId="6" xr:uid="{00000000-0005-0000-0000-000009000000}"/>
    <cellStyle name="Normal 5 2" xfId="1" xr:uid="{00000000-0005-0000-0000-00000A000000}"/>
    <cellStyle name="Normal 5 3" xfId="14" xr:uid="{00000000-0005-0000-0000-00000B000000}"/>
    <cellStyle name="Normal 6" xfId="7" xr:uid="{00000000-0005-0000-0000-00000C000000}"/>
    <cellStyle name="Normal 6 2" xfId="15" xr:uid="{00000000-0005-0000-0000-00000D000000}"/>
    <cellStyle name="Normal 7" xfId="8" xr:uid="{00000000-0005-0000-0000-00000E000000}"/>
    <cellStyle name="Normal 8" xfId="9" xr:uid="{00000000-0005-0000-0000-00000F000000}"/>
    <cellStyle name="Normal 8 2" xfId="16" xr:uid="{00000000-0005-0000-0000-000010000000}"/>
    <cellStyle name="Normal 9" xfId="10" xr:uid="{00000000-0005-0000-0000-000011000000}"/>
    <cellStyle name="Normal 9 2" xfId="17" xr:uid="{00000000-0005-0000-0000-000012000000}"/>
    <cellStyle name="Percent" xfId="4" builtinId="5"/>
    <cellStyle name="Percent 2" xfId="20" xr:uid="{1B2E6B1C-2F26-4D56-8EA3-829EFF000D4B}"/>
  </cellStyles>
  <dxfs count="168">
    <dxf>
      <font>
        <color theme="1"/>
      </font>
      <fill>
        <patternFill>
          <bgColor rgb="FFFFC000"/>
        </patternFill>
      </fill>
    </dxf>
    <dxf>
      <font>
        <color rgb="FFFF0000"/>
      </font>
      <fill>
        <patternFill>
          <bgColor rgb="FFFFC000"/>
        </patternFill>
      </fill>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numFmt numFmtId="168"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rgb="FF000000"/>
        <name val="Times New Roman"/>
        <family val="1"/>
        <scheme val="none"/>
      </font>
      <alignment horizontal="center" vertical="bottom" textRotation="0" wrapText="0" indent="0" justifyLastLine="0" shrinkToFit="0" readingOrder="0"/>
    </dxf>
    <dxf>
      <font>
        <b val="0"/>
        <i val="0"/>
        <strike val="0"/>
        <condense val="0"/>
        <extend val="0"/>
        <outline val="0"/>
        <shadow val="0"/>
        <u val="none"/>
        <vertAlign val="baseline"/>
        <sz val="16"/>
        <color theme="1"/>
        <name val="American Typewriter"/>
        <family val="1"/>
        <scheme val="none"/>
      </font>
      <fill>
        <patternFill patternType="solid">
          <fgColor indexed="64"/>
          <bgColor rgb="FFFF7C80"/>
        </patternFill>
      </fill>
      <alignment horizontal="left" vertical="center"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numFmt numFmtId="168"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rgb="FF000000"/>
        <name val="Times New Roman"/>
        <family val="1"/>
        <scheme val="none"/>
      </font>
      <alignment horizontal="center" vertical="bottom" textRotation="0" wrapText="0" indent="0" justifyLastLine="0" shrinkToFit="0" readingOrder="0"/>
    </dxf>
    <dxf>
      <font>
        <b val="0"/>
        <i val="0"/>
        <strike val="0"/>
        <condense val="0"/>
        <extend val="0"/>
        <outline val="0"/>
        <shadow val="0"/>
        <u val="none"/>
        <vertAlign val="baseline"/>
        <sz val="16"/>
        <color theme="1"/>
        <name val="American Typewriter"/>
        <family val="1"/>
        <scheme val="none"/>
      </font>
      <fill>
        <patternFill patternType="solid">
          <fgColor indexed="64"/>
          <bgColor rgb="FFFF7C80"/>
        </patternFill>
      </fill>
      <alignment horizontal="left" vertical="center"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numFmt numFmtId="168"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rgb="FF000000"/>
        <name val="Times New Roman"/>
        <family val="1"/>
        <scheme val="none"/>
      </font>
      <alignment horizontal="center" vertical="bottom" textRotation="0" wrapText="0" indent="0" justifyLastLine="0" shrinkToFit="0" readingOrder="0"/>
    </dxf>
    <dxf>
      <font>
        <b val="0"/>
        <i val="0"/>
        <strike val="0"/>
        <condense val="0"/>
        <extend val="0"/>
        <outline val="0"/>
        <shadow val="0"/>
        <u val="none"/>
        <vertAlign val="baseline"/>
        <sz val="16"/>
        <color theme="1"/>
        <name val="American Typewriter"/>
        <family val="1"/>
        <scheme val="none"/>
      </font>
      <fill>
        <patternFill patternType="solid">
          <fgColor indexed="64"/>
          <bgColor rgb="FFFF7C80"/>
        </patternFill>
      </fill>
      <alignment horizontal="left" vertical="center"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numFmt numFmtId="168"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rgb="FF000000"/>
        <name val="Times New Roman"/>
        <family val="1"/>
        <scheme val="none"/>
      </font>
      <alignment horizontal="center" vertical="bottom" textRotation="0" wrapText="0" indent="0" justifyLastLine="0" shrinkToFit="0" readingOrder="0"/>
    </dxf>
    <dxf>
      <font>
        <b val="0"/>
        <i val="0"/>
        <strike val="0"/>
        <condense val="0"/>
        <extend val="0"/>
        <outline val="0"/>
        <shadow val="0"/>
        <u val="none"/>
        <vertAlign val="baseline"/>
        <sz val="16"/>
        <color theme="1"/>
        <name val="American Typewriter"/>
        <family val="1"/>
        <scheme val="none"/>
      </font>
      <fill>
        <patternFill patternType="solid">
          <fgColor indexed="64"/>
          <bgColor rgb="FFFF7C80"/>
        </patternFill>
      </fill>
      <alignment horizontal="left" vertical="center"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numFmt numFmtId="168"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rgb="FF000000"/>
        <name val="Times New Roman"/>
        <family val="1"/>
        <scheme val="none"/>
      </font>
      <alignment horizontal="center" vertical="bottom" textRotation="0" wrapText="0" indent="0" justifyLastLine="0" shrinkToFit="0" readingOrder="0"/>
    </dxf>
    <dxf>
      <font>
        <b val="0"/>
        <i val="0"/>
        <strike val="0"/>
        <condense val="0"/>
        <extend val="0"/>
        <outline val="0"/>
        <shadow val="0"/>
        <u val="none"/>
        <vertAlign val="baseline"/>
        <sz val="16"/>
        <color theme="1"/>
        <name val="American Typewriter"/>
        <family val="1"/>
        <scheme val="none"/>
      </font>
      <fill>
        <patternFill patternType="solid">
          <fgColor indexed="64"/>
          <bgColor rgb="FFFF7C80"/>
        </patternFill>
      </fill>
      <alignment horizontal="left" vertical="center"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numFmt numFmtId="168"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rgb="FF000000"/>
        <name val="Times New Roman"/>
        <family val="1"/>
        <scheme val="none"/>
      </font>
      <alignment horizontal="center" vertical="bottom" textRotation="0" wrapText="0" indent="0" justifyLastLine="0" shrinkToFit="0" readingOrder="0"/>
    </dxf>
    <dxf>
      <font>
        <b val="0"/>
        <i val="0"/>
        <strike val="0"/>
        <condense val="0"/>
        <extend val="0"/>
        <outline val="0"/>
        <shadow val="0"/>
        <u val="none"/>
        <vertAlign val="baseline"/>
        <sz val="16"/>
        <color theme="1"/>
        <name val="American Typewriter"/>
        <family val="1"/>
        <scheme val="none"/>
      </font>
      <fill>
        <patternFill patternType="solid">
          <fgColor indexed="64"/>
          <bgColor rgb="FFFF7C80"/>
        </patternFill>
      </fill>
      <alignment horizontal="left" vertical="center"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Times New Roman"/>
        <family val="1"/>
        <scheme val="none"/>
      </font>
      <numFmt numFmtId="168"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rgb="FF000000"/>
        <name val="Times New Roman"/>
        <family val="1"/>
        <scheme val="none"/>
      </font>
      <alignment horizontal="center" vertical="bottom" textRotation="0" wrapText="0" indent="0" justifyLastLine="0" shrinkToFit="0" readingOrder="0"/>
    </dxf>
    <dxf>
      <font>
        <b val="0"/>
        <i val="0"/>
        <strike val="0"/>
        <condense val="0"/>
        <extend val="0"/>
        <outline val="0"/>
        <shadow val="0"/>
        <u val="none"/>
        <vertAlign val="baseline"/>
        <sz val="16"/>
        <color theme="1"/>
        <name val="American Typewriter"/>
        <family val="1"/>
        <scheme val="none"/>
      </font>
      <fill>
        <patternFill patternType="solid">
          <fgColor indexed="64"/>
          <bgColor rgb="FFFF7C80"/>
        </patternFill>
      </fill>
      <alignment horizontal="left" vertical="center"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numFmt numFmtId="168" formatCode="m/d/yyyy"/>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rgb="FF000000"/>
        <name val="Times New Roman"/>
        <family val="1"/>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Times New Roman"/>
        <family val="1"/>
        <scheme val="none"/>
      </font>
      <fill>
        <patternFill patternType="solid">
          <fgColor indexed="64"/>
          <bgColor rgb="FFFF7C8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numFmt numFmtId="168" formatCode="m/d/yyyy"/>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Times New Roman"/>
        <family val="1"/>
        <scheme val="none"/>
      </font>
      <fill>
        <patternFill patternType="solid">
          <fgColor indexed="64"/>
          <bgColor rgb="FFFF7C8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numFmt numFmtId="168" formatCode="m/d/yyyy"/>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Times New Roman"/>
        <family val="1"/>
        <scheme val="none"/>
      </font>
      <fill>
        <patternFill patternType="solid">
          <fgColor indexed="64"/>
          <bgColor rgb="FFFF7C8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numFmt numFmtId="168" formatCode="m/d/yyyy"/>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rgb="FF000000"/>
        <name val="Times New Roman"/>
        <family val="1"/>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Times New Roman"/>
        <family val="1"/>
        <scheme val="none"/>
      </font>
      <fill>
        <patternFill patternType="solid">
          <fgColor indexed="64"/>
          <bgColor rgb="FFFF7C8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Times New Roman"/>
        <family val="1"/>
        <scheme val="none"/>
      </font>
      <alignment horizontal="center" vertical="bottom"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Times New Roman"/>
        <family val="1"/>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Times New Roman"/>
        <family val="1"/>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Times New Roman"/>
        <family val="1"/>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Times New Roman"/>
        <family val="1"/>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Times New Roman"/>
        <family val="1"/>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Times New Roman"/>
        <family val="1"/>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Times New Roman"/>
        <family val="1"/>
        <scheme val="none"/>
      </font>
      <numFmt numFmtId="168" formatCode="m/d/yyyy"/>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Times New Roman"/>
        <family val="1"/>
        <scheme val="none"/>
      </font>
      <alignment horizontal="center" vertical="bottom" textRotation="0" wrapText="0" indent="0" justifyLastLine="0" shrinkToFit="0" readingOrder="0"/>
    </dxf>
    <dxf>
      <font>
        <b/>
        <i val="0"/>
        <strike val="0"/>
        <condense val="0"/>
        <extend val="0"/>
        <outline val="0"/>
        <shadow val="0"/>
        <u val="none"/>
        <vertAlign val="baseline"/>
        <sz val="11"/>
        <color theme="1"/>
        <name val="Times New Roman"/>
        <family val="1"/>
        <scheme val="none"/>
      </font>
      <fill>
        <patternFill patternType="solid">
          <fgColor indexed="64"/>
          <bgColor rgb="FFFF7C8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rgb="FF000000"/>
        <name val="Times New Roman"/>
        <family val="1"/>
        <scheme val="none"/>
      </font>
      <fill>
        <patternFill patternType="solid">
          <fgColor indexed="64"/>
          <bgColor theme="1" tint="0.34998626667073579"/>
        </patternFill>
      </fill>
      <alignment horizontal="center" vertical="center" textRotation="0" wrapText="0" indent="0" justifyLastLine="0" shrinkToFit="0" readingOrder="0"/>
      <border diagonalUp="0" diagonalDown="0">
        <left/>
        <right/>
        <top style="thin">
          <color rgb="FF000000"/>
        </top>
        <bottom/>
        <vertical/>
        <horizontal/>
      </border>
    </dxf>
    <dxf>
      <font>
        <strike val="0"/>
        <outline val="0"/>
        <shadow val="0"/>
        <u val="none"/>
        <vertAlign val="baseline"/>
        <sz val="12"/>
        <color rgb="FF000000"/>
        <name val="Times New Roman"/>
        <family val="1"/>
        <scheme val="none"/>
      </font>
      <alignment horizontal="center" vertical="center" textRotation="0" wrapText="0" indent="0" justifyLastLine="0" shrinkToFit="0" readingOrder="0"/>
      <border diagonalUp="0" diagonalDown="0">
        <left style="medium">
          <color indexed="64"/>
        </left>
        <right style="medium">
          <color indexed="64"/>
        </right>
        <top style="thin">
          <color rgb="FF000000"/>
        </top>
        <bottom/>
        <vertical/>
      </border>
    </dxf>
    <dxf>
      <font>
        <strike val="0"/>
        <outline val="0"/>
        <shadow val="0"/>
        <u val="none"/>
        <vertAlign val="baseline"/>
        <sz val="12"/>
        <color rgb="FF000000"/>
        <name val="Times New Roman"/>
        <family val="1"/>
        <scheme val="none"/>
      </font>
      <fill>
        <patternFill patternType="solid">
          <fgColor indexed="64"/>
          <bgColor theme="1" tint="0.34998626667073579"/>
        </patternFill>
      </fill>
      <alignment horizontal="center" vertical="center" textRotation="0" wrapText="0" indent="0" justifyLastLine="0" shrinkToFit="0" readingOrder="0"/>
      <border diagonalUp="0" diagonalDown="0">
        <left/>
        <right style="medium">
          <color rgb="FF000000"/>
        </right>
        <top style="thin">
          <color rgb="FF000000"/>
        </top>
        <bottom/>
        <vertical/>
        <horizontal/>
      </border>
    </dxf>
    <dxf>
      <font>
        <strike val="0"/>
        <outline val="0"/>
        <shadow val="0"/>
        <u val="none"/>
        <vertAlign val="baseline"/>
        <sz val="12"/>
        <color rgb="FF000000"/>
        <name val="Times New Roman"/>
        <family val="1"/>
        <scheme val="none"/>
      </font>
      <alignment horizontal="center" vertical="center" textRotation="0" wrapText="0" indent="0" justifyLastLine="0" shrinkToFit="0" readingOrder="0"/>
      <border diagonalUp="0" diagonalDown="0">
        <left style="medium">
          <color indexed="64"/>
        </left>
        <right style="medium">
          <color indexed="64"/>
        </right>
        <top style="thin">
          <color rgb="FF000000"/>
        </top>
        <bottom/>
        <vertical/>
      </border>
    </dxf>
    <dxf>
      <font>
        <b val="0"/>
        <i val="0"/>
        <strike val="0"/>
        <condense val="0"/>
        <extend val="0"/>
        <outline val="0"/>
        <shadow val="0"/>
        <u val="none"/>
        <vertAlign val="baseline"/>
        <sz val="12"/>
        <color rgb="FF000000"/>
        <name val="Times New Roman"/>
        <family val="1"/>
        <scheme val="none"/>
      </font>
      <alignment horizontal="center" vertical="center" textRotation="0" wrapText="0" indent="0" justifyLastLine="0" shrinkToFit="0" readingOrder="0"/>
      <border diagonalUp="0" diagonalDown="0">
        <left style="thin">
          <color rgb="FF000000"/>
        </left>
        <right style="thin">
          <color rgb="FF000000"/>
        </right>
        <top style="thin">
          <color rgb="FF000000"/>
        </top>
        <bottom/>
      </border>
    </dxf>
    <dxf>
      <font>
        <strike val="0"/>
        <outline val="0"/>
        <shadow val="0"/>
        <u val="none"/>
        <vertAlign val="baseline"/>
        <sz val="12"/>
        <color rgb="FF000000"/>
        <name val="Times New Roman"/>
        <family val="1"/>
        <scheme val="none"/>
      </font>
      <border diagonalUp="0" diagonalDown="0">
        <left style="medium">
          <color indexed="64"/>
        </left>
        <right style="medium">
          <color indexed="64"/>
        </right>
        <top style="thin">
          <color rgb="FF000000"/>
        </top>
        <bottom/>
        <vertical/>
      </border>
    </dxf>
    <dxf>
      <font>
        <strike val="0"/>
        <outline val="0"/>
        <shadow val="0"/>
        <u val="none"/>
        <vertAlign val="baseline"/>
        <sz val="12"/>
        <color rgb="FF000000"/>
        <name val="Times New Roman"/>
        <family val="1"/>
        <scheme val="none"/>
      </font>
      <alignment horizontal="center" vertical="center" textRotation="0" wrapText="0" indent="0" justifyLastLine="0" shrinkToFit="0" readingOrder="0"/>
      <border diagonalUp="0" diagonalDown="0">
        <left style="thin">
          <color rgb="FF000000"/>
        </left>
        <right/>
        <top style="thin">
          <color rgb="FF000000"/>
        </top>
        <bottom/>
      </border>
    </dxf>
    <dxf>
      <font>
        <strike val="0"/>
        <outline val="0"/>
        <shadow val="0"/>
        <u val="none"/>
        <vertAlign val="baseline"/>
        <sz val="12"/>
        <color rgb="FF000000"/>
        <name val="Times New Roman"/>
        <family val="1"/>
        <scheme val="none"/>
      </font>
      <alignment horizontal="center" vertical="center" textRotation="0" wrapText="0" indent="0" justifyLastLine="0" shrinkToFit="0" readingOrder="0"/>
      <border diagonalUp="0" diagonalDown="0">
        <left style="thin">
          <color rgb="FF000000"/>
        </left>
        <right style="thin">
          <color rgb="FF000000"/>
        </right>
        <top style="thin">
          <color rgb="FF000000"/>
        </top>
        <bottom/>
      </border>
    </dxf>
    <dxf>
      <font>
        <strike val="0"/>
        <outline val="0"/>
        <shadow val="0"/>
        <u val="none"/>
        <vertAlign val="baseline"/>
        <sz val="12"/>
        <color rgb="FF000000"/>
        <name val="Times New Roman"/>
        <family val="1"/>
        <scheme val="none"/>
      </font>
      <numFmt numFmtId="0" formatCode="General"/>
      <alignment horizontal="center" vertical="center" textRotation="0" wrapText="0" indent="0" justifyLastLine="0" shrinkToFit="0" readingOrder="0"/>
      <border diagonalUp="0" diagonalDown="0" outline="0">
        <left style="medium">
          <color indexed="64"/>
        </left>
        <right style="thin">
          <color rgb="FF000000"/>
        </right>
        <top style="thin">
          <color rgb="FF000000"/>
        </top>
        <bottom/>
      </border>
    </dxf>
    <dxf>
      <font>
        <strike val="0"/>
        <outline val="0"/>
        <shadow val="0"/>
        <u val="none"/>
        <vertAlign val="baseline"/>
        <sz val="12"/>
        <color rgb="FF000000"/>
        <name val="Times New Roman"/>
        <family val="1"/>
        <scheme val="none"/>
      </font>
      <alignment horizontal="center" vertical="center" textRotation="0" wrapText="0" indent="0" justifyLastLine="0" shrinkToFit="0" readingOrder="0"/>
      <border diagonalUp="0" diagonalDown="0">
        <left style="thin">
          <color rgb="FF000000"/>
        </left>
        <right style="thin">
          <color rgb="FF000000"/>
        </right>
        <top style="thin">
          <color rgb="FF000000"/>
        </top>
        <bottom/>
      </border>
    </dxf>
    <dxf>
      <font>
        <strike val="0"/>
        <outline val="0"/>
        <shadow val="0"/>
        <u val="none"/>
        <vertAlign val="baseline"/>
        <sz val="12"/>
        <color rgb="FF000000"/>
        <name val="Times New Roman"/>
        <family val="1"/>
        <scheme val="none"/>
      </font>
      <alignment horizontal="center" vertical="center" textRotation="0" wrapText="0" indent="0" justifyLastLine="0" shrinkToFit="0" readingOrder="0"/>
      <border diagonalUp="0" diagonalDown="0">
        <left style="medium">
          <color indexed="64"/>
        </left>
        <right style="medium">
          <color indexed="64"/>
        </right>
        <top style="thin">
          <color rgb="FF000000"/>
        </top>
        <bottom/>
        <vertical/>
      </border>
    </dxf>
    <dxf>
      <font>
        <strike val="0"/>
        <outline val="0"/>
        <shadow val="0"/>
        <u val="none"/>
        <vertAlign val="baseline"/>
        <sz val="10"/>
        <color rgb="FF000000"/>
        <name val="Times New Roman"/>
        <family val="1"/>
        <scheme val="none"/>
      </font>
      <fill>
        <patternFill patternType="solid">
          <fgColor indexed="64"/>
          <bgColor rgb="FFF7D5AF"/>
        </patternFill>
      </fill>
      <alignment horizontal="center" vertical="center" textRotation="0" wrapText="0" indent="0" justifyLastLine="0" shrinkToFit="0" readingOrder="0"/>
      <border diagonalUp="0" diagonalDown="0">
        <left style="medium">
          <color indexed="64"/>
        </left>
        <right style="medium">
          <color indexed="64"/>
        </right>
        <top style="thin">
          <color rgb="FF000000"/>
        </top>
        <bottom/>
        <vertical/>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0"/>
        <name val="Times New Roman"/>
        <family val="1"/>
        <scheme val="none"/>
      </font>
      <alignment horizontal="center" vertical="center" textRotation="0" wrapText="0" indent="0" justifyLastLine="0" shrinkToFit="0" readingOrder="0"/>
    </dxf>
    <dxf>
      <border outline="0">
        <bottom style="medium">
          <color rgb="FF000000"/>
        </bottom>
      </border>
    </dxf>
    <dxf>
      <font>
        <strike val="0"/>
        <outline val="0"/>
        <shadow val="0"/>
        <u val="none"/>
        <vertAlign val="baseline"/>
        <sz val="10"/>
        <name val="Times New Roman"/>
        <family val="1"/>
        <scheme val="none"/>
      </font>
      <alignment horizontal="left" vertical="bottom" textRotation="0" wrapText="0" indent="0" justifyLastLine="0" shrinkToFit="0" readingOrder="0"/>
    </dxf>
    <dxf>
      <font>
        <b val="0"/>
        <i val="0"/>
        <strike val="0"/>
        <condense val="0"/>
        <extend val="0"/>
        <outline val="0"/>
        <shadow val="0"/>
        <u val="none"/>
        <vertAlign val="baseline"/>
        <sz val="10"/>
        <color rgb="FF000000"/>
        <name val="Times New Roman"/>
        <family val="1"/>
        <scheme val="none"/>
      </font>
      <numFmt numFmtId="168" formatCode="m/d/yyyy"/>
      <alignment horizontal="center" vertical="center" textRotation="0" wrapText="0" indent="0" justifyLastLine="0" shrinkToFit="0" readingOrder="0"/>
      <border diagonalUp="0" diagonalDown="0">
        <left style="medium">
          <color indexed="64"/>
        </left>
        <right style="medium">
          <color indexed="64"/>
        </right>
        <top/>
        <bottom style="thin">
          <color indexed="64"/>
        </bottom>
        <vertical/>
        <horizontal/>
      </border>
    </dxf>
    <dxf>
      <font>
        <b val="0"/>
        <i val="0"/>
        <strike val="0"/>
        <condense val="0"/>
        <extend val="0"/>
        <outline val="0"/>
        <shadow val="0"/>
        <u val="none"/>
        <vertAlign val="baseline"/>
        <sz val="10"/>
        <color rgb="FF000000"/>
        <name val="Times New Roman"/>
        <family val="1"/>
        <scheme val="none"/>
      </font>
      <numFmt numFmtId="165" formatCode="0.0"/>
      <alignment horizontal="center"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0"/>
        <color rgb="FF000000"/>
        <name val="Times New Roman"/>
        <family val="1"/>
        <scheme val="none"/>
      </font>
      <numFmt numFmtId="168" formatCode="m/d/yyyy"/>
      <alignment horizontal="center" vertical="center" textRotation="0" wrapText="0" indent="0" justifyLastLine="0" shrinkToFit="0" readingOrder="0"/>
      <border diagonalUp="0" diagonalDown="0">
        <left style="medium">
          <color indexed="64"/>
        </left>
        <right style="medium">
          <color indexed="64"/>
        </right>
        <top style="thin">
          <color rgb="FF000000"/>
        </top>
        <bottom style="thin">
          <color rgb="FF000000"/>
        </bottom>
        <vertical/>
        <horizontal/>
      </border>
    </dxf>
    <dxf>
      <font>
        <b val="0"/>
        <i val="0"/>
        <strike val="0"/>
        <condense val="0"/>
        <extend val="0"/>
        <outline val="0"/>
        <shadow val="0"/>
        <u val="none"/>
        <vertAlign val="baseline"/>
        <sz val="10"/>
        <color rgb="FF000000"/>
        <name val="Times New Roman"/>
        <family val="1"/>
        <scheme val="none"/>
      </font>
      <numFmt numFmtId="165" formatCode="0.0"/>
      <alignment horizontal="center" vertical="center" textRotation="0" wrapText="0" indent="0" justifyLastLine="0" shrinkToFit="0" readingOrder="0"/>
      <border diagonalUp="0" diagonalDown="0">
        <left/>
        <right style="medium">
          <color indexed="64"/>
        </right>
        <top/>
        <bottom style="thin">
          <color rgb="FF000000"/>
        </bottom>
        <vertical/>
        <horizontal/>
      </border>
    </dxf>
    <dxf>
      <font>
        <b val="0"/>
        <i val="0"/>
        <strike val="0"/>
        <condense val="0"/>
        <extend val="0"/>
        <outline val="0"/>
        <shadow val="0"/>
        <u val="none"/>
        <vertAlign val="baseline"/>
        <sz val="10"/>
        <color rgb="FF000000"/>
        <name val="Times New Roman"/>
        <family val="1"/>
        <scheme val="none"/>
      </font>
      <numFmt numFmtId="165" formatCode="0.0"/>
      <alignment horizontal="center" vertical="center" textRotation="0" wrapText="0" indent="0" justifyLastLine="0" shrinkToFit="0" readingOrder="0"/>
      <border diagonalUp="0" diagonalDown="0">
        <left style="medium">
          <color indexed="64"/>
        </left>
        <right style="medium">
          <color indexed="64"/>
        </right>
        <top style="thin">
          <color rgb="FF000000"/>
        </top>
        <bottom style="thin">
          <color rgb="FF000000"/>
        </bottom>
        <vertical/>
        <horizontal/>
      </border>
    </dxf>
    <dxf>
      <font>
        <b val="0"/>
        <i val="0"/>
        <strike val="0"/>
        <condense val="0"/>
        <extend val="0"/>
        <outline val="0"/>
        <shadow val="0"/>
        <u val="none"/>
        <vertAlign val="baseline"/>
        <sz val="10"/>
        <color rgb="FF000000"/>
        <name val="Times New Roman"/>
        <family val="1"/>
        <scheme val="none"/>
      </font>
      <numFmt numFmtId="165" formatCode="0.0"/>
      <alignment horizontal="center" vertical="center" textRotation="0" wrapText="0" indent="0" justifyLastLine="0" shrinkToFit="0" readingOrder="0"/>
      <border diagonalUp="0" diagonalDown="0" outline="0">
        <left style="medium">
          <color indexed="64"/>
        </left>
        <right style="medium">
          <color indexed="64"/>
        </right>
        <top style="thin">
          <color rgb="FF000000"/>
        </top>
        <bottom style="thin">
          <color rgb="FF000000"/>
        </bottom>
      </border>
    </dxf>
    <dxf>
      <font>
        <b val="0"/>
        <i val="0"/>
        <strike val="0"/>
        <condense val="0"/>
        <extend val="0"/>
        <outline val="0"/>
        <shadow val="0"/>
        <u val="none"/>
        <vertAlign val="baseline"/>
        <sz val="10"/>
        <color rgb="FF000000"/>
        <name val="Times New Roman"/>
        <family val="1"/>
        <scheme val="none"/>
      </font>
      <numFmt numFmtId="165" formatCode="0.0"/>
      <alignment horizontal="center" vertical="center" textRotation="0" wrapText="0" indent="0" justifyLastLine="0" shrinkToFit="0" readingOrder="0"/>
      <border diagonalUp="0" diagonalDown="0" outline="0">
        <left style="medium">
          <color indexed="64"/>
        </left>
        <right style="medium">
          <color indexed="64"/>
        </right>
        <top style="thin">
          <color rgb="FF000000"/>
        </top>
        <bottom style="thin">
          <color rgb="FF000000"/>
        </bottom>
      </border>
    </dxf>
    <dxf>
      <font>
        <b val="0"/>
        <i val="0"/>
        <strike val="0"/>
        <condense val="0"/>
        <extend val="0"/>
        <outline val="0"/>
        <shadow val="0"/>
        <u val="none"/>
        <vertAlign val="baseline"/>
        <sz val="10"/>
        <color rgb="FF000000"/>
        <name val="Times New Roman"/>
        <family val="1"/>
        <scheme val="none"/>
      </font>
      <numFmt numFmtId="165" formatCode="0.0"/>
      <alignment horizontal="center" vertical="center" textRotation="0" wrapText="1" indent="0" justifyLastLine="0" shrinkToFit="0" readingOrder="0"/>
      <border diagonalUp="0" diagonalDown="0" outline="0">
        <left style="medium">
          <color indexed="64"/>
        </left>
        <right style="medium">
          <color indexed="64"/>
        </right>
        <top style="thin">
          <color rgb="FF000000"/>
        </top>
        <bottom style="thin">
          <color rgb="FF000000"/>
        </bottom>
      </border>
    </dxf>
    <dxf>
      <font>
        <b/>
        <i val="0"/>
        <strike val="0"/>
        <condense val="0"/>
        <extend val="0"/>
        <outline val="0"/>
        <shadow val="0"/>
        <u val="none"/>
        <vertAlign val="baseline"/>
        <sz val="10"/>
        <color rgb="FFFF0000"/>
        <name val="Times New Roman"/>
        <family val="1"/>
        <scheme val="none"/>
      </font>
      <numFmt numFmtId="165" formatCode="0.0"/>
      <fill>
        <patternFill patternType="solid">
          <fgColor indexed="64"/>
          <bgColor rgb="FFA9F5F2"/>
        </patternFill>
      </fill>
      <alignment horizontal="center" vertical="center" textRotation="0" wrapText="0" indent="0" justifyLastLine="0" shrinkToFit="0" readingOrder="0"/>
      <border diagonalUp="0" diagonalDown="0" outline="0">
        <left style="medium">
          <color indexed="64"/>
        </left>
        <right style="medium">
          <color indexed="64"/>
        </right>
        <top style="thin">
          <color rgb="FF000000"/>
        </top>
        <bottom style="thin">
          <color rgb="FF000000"/>
        </bottom>
      </border>
    </dxf>
    <dxf>
      <font>
        <b val="0"/>
        <i val="0"/>
        <strike val="0"/>
        <condense val="0"/>
        <extend val="0"/>
        <outline val="0"/>
        <shadow val="0"/>
        <u val="none"/>
        <vertAlign val="baseline"/>
        <sz val="10"/>
        <color auto="1"/>
        <name val="Times New Roman"/>
        <family val="1"/>
        <scheme val="none"/>
      </font>
      <fill>
        <patternFill patternType="none"/>
      </fill>
      <alignment horizontal="center" vertical="center" textRotation="0" wrapText="1" indent="0" justifyLastLine="0" shrinkToFit="0" readingOrder="0"/>
      <border diagonalUp="0" diagonalDown="0" outline="0">
        <left style="thin">
          <color rgb="FF000000"/>
        </left>
        <right style="medium">
          <color indexed="64"/>
        </right>
        <top style="thin">
          <color rgb="FF000000"/>
        </top>
        <bottom style="thin">
          <color rgb="FF000000"/>
        </bottom>
      </border>
    </dxf>
    <dxf>
      <font>
        <b val="0"/>
        <i val="0"/>
        <strike val="0"/>
        <condense val="0"/>
        <extend val="0"/>
        <outline val="0"/>
        <shadow val="0"/>
        <u val="none"/>
        <vertAlign val="baseline"/>
        <sz val="10"/>
        <color theme="1"/>
        <name val="Times New Roman"/>
        <family val="1"/>
        <scheme val="none"/>
      </font>
      <numFmt numFmtId="165" formatCode="0.0"/>
      <alignment horizontal="center" vertical="center" textRotation="0" wrapText="1" indent="0" justifyLastLine="0" shrinkToFit="0" readingOrder="0"/>
      <border diagonalUp="0" diagonalDown="0" outline="0">
        <left style="medium">
          <color indexed="64"/>
        </left>
        <right style="medium">
          <color indexed="64"/>
        </right>
        <top style="thin">
          <color rgb="FF000000"/>
        </top>
        <bottom style="thin">
          <color rgb="FF000000"/>
        </bottom>
      </border>
    </dxf>
    <dxf>
      <font>
        <b val="0"/>
        <i val="0"/>
        <strike val="0"/>
        <condense val="0"/>
        <extend val="0"/>
        <outline val="0"/>
        <shadow val="0"/>
        <u val="none"/>
        <vertAlign val="baseline"/>
        <sz val="10"/>
        <color theme="1"/>
        <name val="Times New Roman"/>
        <family val="1"/>
        <scheme val="none"/>
      </font>
      <numFmt numFmtId="164" formatCode="[$-409]d\-mmm;@"/>
      <alignment horizontal="center" vertical="center" textRotation="0" wrapText="1" indent="0" justifyLastLine="0" shrinkToFit="0" readingOrder="0"/>
      <border diagonalUp="0" diagonalDown="0" outline="0">
        <left style="medium">
          <color indexed="64"/>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Times New Roman"/>
        <family val="1"/>
        <scheme val="none"/>
      </font>
      <alignment horizontal="center" vertical="center" textRotation="0" wrapText="1" indent="0" justifyLastLine="0" shrinkToFit="0" readingOrder="0"/>
      <border diagonalUp="0" diagonalDown="0" outline="0">
        <left style="medium">
          <color indexed="64"/>
        </left>
        <right style="medium">
          <color indexed="64"/>
        </right>
        <top style="thin">
          <color rgb="FF000000"/>
        </top>
        <bottom style="thin">
          <color rgb="FF000000"/>
        </bottom>
      </border>
    </dxf>
    <dxf>
      <font>
        <b/>
        <i val="0"/>
        <strike val="0"/>
        <condense val="0"/>
        <extend val="0"/>
        <outline val="0"/>
        <shadow val="0"/>
        <u val="none"/>
        <vertAlign val="baseline"/>
        <sz val="10"/>
        <color auto="1"/>
        <name val="Times New Roman"/>
        <family val="1"/>
        <scheme val="none"/>
      </font>
      <fill>
        <patternFill patternType="solid">
          <fgColor indexed="64"/>
          <bgColor theme="2" tint="-0.499984740745262"/>
        </patternFill>
      </fill>
      <alignment horizontal="center" vertical="center" textRotation="0" wrapText="0" indent="0" justifyLastLine="0" shrinkToFit="0" readingOrder="0"/>
      <border diagonalUp="0" diagonalDown="0">
        <left style="medium">
          <color indexed="64"/>
        </left>
        <right style="medium">
          <color indexed="64"/>
        </right>
        <top style="thin">
          <color rgb="FF000000"/>
        </top>
        <bottom style="thin">
          <color rgb="FF000000"/>
        </bottom>
        <vertical/>
      </border>
    </dxf>
    <dxf>
      <border outline="0">
        <left style="medium">
          <color indexed="64"/>
        </left>
        <right style="medium">
          <color indexed="64"/>
        </right>
        <top style="thin">
          <color rgb="FF000000"/>
        </top>
      </border>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border>
        <bottom style="medium">
          <color indexed="64"/>
        </bottom>
      </border>
    </dxf>
    <dxf>
      <font>
        <b/>
        <i val="0"/>
        <strike val="0"/>
        <condense val="0"/>
        <extend val="0"/>
        <outline val="0"/>
        <shadow val="0"/>
        <u val="none"/>
        <vertAlign val="baseline"/>
        <sz val="10"/>
        <color theme="1"/>
        <name val="Times New Roman"/>
        <family val="1"/>
        <scheme val="none"/>
      </font>
      <fill>
        <patternFill patternType="solid">
          <fgColor indexed="64"/>
          <bgColor theme="2" tint="-0.249977111117893"/>
        </patternFill>
      </fill>
      <alignment horizontal="general" vertical="center" textRotation="0" wrapText="1" indent="0" justifyLastLine="0" shrinkToFit="0" readingOrder="0"/>
      <border diagonalUp="0" diagonalDown="0">
        <left style="thin">
          <color rgb="FF000000"/>
        </left>
        <right style="thin">
          <color rgb="FF000000"/>
        </right>
        <top/>
        <bottom/>
      </border>
    </dxf>
  </dxfs>
  <tableStyles count="0" defaultTableStyle="TableStyleMedium9" defaultPivotStyle="PivotStyleLight16"/>
  <colors>
    <mruColors>
      <color rgb="FFF7F579"/>
      <color rgb="FFA9F5F2"/>
      <color rgb="FFFF7C80"/>
      <color rgb="FFE8C772"/>
      <color rgb="FFE7F165"/>
      <color rgb="FFFFFF00"/>
      <color rgb="FFC4B180"/>
      <color rgb="FFF2C4C4"/>
      <color rgb="FFB56936"/>
      <color rgb="FFF59A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Dec-13</a:t>
            </a:r>
          </a:p>
          <a:p>
            <a:pPr>
              <a:defRPr/>
            </a:pPr>
            <a:endParaRPr lang="en-US"/>
          </a:p>
        </c:rich>
      </c:tx>
      <c:layout>
        <c:manualLayout>
          <c:xMode val="edge"/>
          <c:yMode val="edge"/>
          <c:x val="0.43233269983932615"/>
          <c:y val="2.3148148148148147E-2"/>
        </c:manualLayout>
      </c:layout>
      <c:overlay val="0"/>
    </c:title>
    <c:autoTitleDeleted val="0"/>
    <c:plotArea>
      <c:layout>
        <c:manualLayout>
          <c:layoutTarget val="inner"/>
          <c:xMode val="edge"/>
          <c:yMode val="edge"/>
          <c:x val="7.9196850393700793E-2"/>
          <c:y val="0.21795166229221347"/>
          <c:w val="0.72911001749781279"/>
          <c:h val="0.68921660834062404"/>
        </c:manualLayout>
      </c:layout>
      <c:barChart>
        <c:barDir val="col"/>
        <c:grouping val="clustered"/>
        <c:varyColors val="0"/>
        <c:ser>
          <c:idx val="0"/>
          <c:order val="0"/>
          <c:tx>
            <c:strRef>
              <c:f>'Dec Hours'!$A$35</c:f>
              <c:strCache>
                <c:ptCount val="1"/>
              </c:strCache>
            </c:strRef>
          </c:tx>
          <c:invertIfNegative val="0"/>
          <c:cat>
            <c:numRef>
              <c:f>'Dec Hours'!$B$2:$P$2</c:f>
              <c:numCache>
                <c:formatCode>General</c:formatCode>
                <c:ptCount val="15"/>
                <c:pt idx="0">
                  <c:v>501</c:v>
                </c:pt>
                <c:pt idx="1">
                  <c:v>502</c:v>
                </c:pt>
                <c:pt idx="2">
                  <c:v>503</c:v>
                </c:pt>
                <c:pt idx="3">
                  <c:v>504</c:v>
                </c:pt>
                <c:pt idx="4">
                  <c:v>505</c:v>
                </c:pt>
                <c:pt idx="5">
                  <c:v>506</c:v>
                </c:pt>
                <c:pt idx="6">
                  <c:v>507</c:v>
                </c:pt>
                <c:pt idx="7">
                  <c:v>508</c:v>
                </c:pt>
                <c:pt idx="8">
                  <c:v>509</c:v>
                </c:pt>
                <c:pt idx="9">
                  <c:v>510</c:v>
                </c:pt>
                <c:pt idx="10">
                  <c:v>511</c:v>
                </c:pt>
                <c:pt idx="11">
                  <c:v>512</c:v>
                </c:pt>
                <c:pt idx="12">
                  <c:v>513</c:v>
                </c:pt>
                <c:pt idx="13">
                  <c:v>514</c:v>
                </c:pt>
                <c:pt idx="14">
                  <c:v>515</c:v>
                </c:pt>
              </c:numCache>
            </c:numRef>
          </c:cat>
          <c:val>
            <c:numRef>
              <c:f>'Dec Hours'!$B$35:$P$35</c:f>
              <c:numCache>
                <c:formatCode>0.0</c:formatCode>
                <c:ptCount val="15"/>
                <c:pt idx="0">
                  <c:v>1.5</c:v>
                </c:pt>
                <c:pt idx="1">
                  <c:v>0</c:v>
                </c:pt>
                <c:pt idx="2">
                  <c:v>0</c:v>
                </c:pt>
                <c:pt idx="3">
                  <c:v>0</c:v>
                </c:pt>
                <c:pt idx="4">
                  <c:v>1.4</c:v>
                </c:pt>
                <c:pt idx="5">
                  <c:v>1.9</c:v>
                </c:pt>
                <c:pt idx="6">
                  <c:v>1.4</c:v>
                </c:pt>
                <c:pt idx="7">
                  <c:v>1.9</c:v>
                </c:pt>
                <c:pt idx="8">
                  <c:v>0</c:v>
                </c:pt>
                <c:pt idx="9">
                  <c:v>1.2</c:v>
                </c:pt>
                <c:pt idx="10">
                  <c:v>2.2000000000000002</c:v>
                </c:pt>
                <c:pt idx="11">
                  <c:v>0</c:v>
                </c:pt>
                <c:pt idx="12">
                  <c:v>1.2</c:v>
                </c:pt>
                <c:pt idx="13">
                  <c:v>0</c:v>
                </c:pt>
                <c:pt idx="14">
                  <c:v>1.5</c:v>
                </c:pt>
              </c:numCache>
            </c:numRef>
          </c:val>
          <c:extLst>
            <c:ext xmlns:c16="http://schemas.microsoft.com/office/drawing/2014/chart" uri="{C3380CC4-5D6E-409C-BE32-E72D297353CC}">
              <c16:uniqueId val="{00000000-0394-442C-93D4-A5D63CEC5AB2}"/>
            </c:ext>
          </c:extLst>
        </c:ser>
        <c:dLbls>
          <c:showLegendKey val="0"/>
          <c:showVal val="0"/>
          <c:showCatName val="0"/>
          <c:showSerName val="0"/>
          <c:showPercent val="0"/>
          <c:showBubbleSize val="0"/>
        </c:dLbls>
        <c:gapWidth val="150"/>
        <c:axId val="94779648"/>
        <c:axId val="94781440"/>
      </c:barChart>
      <c:catAx>
        <c:axId val="94779648"/>
        <c:scaling>
          <c:orientation val="minMax"/>
        </c:scaling>
        <c:delete val="0"/>
        <c:axPos val="b"/>
        <c:numFmt formatCode="General" sourceLinked="1"/>
        <c:majorTickMark val="out"/>
        <c:minorTickMark val="none"/>
        <c:tickLblPos val="nextTo"/>
        <c:crossAx val="94781440"/>
        <c:crosses val="autoZero"/>
        <c:auto val="1"/>
        <c:lblAlgn val="ctr"/>
        <c:lblOffset val="100"/>
        <c:noMultiLvlLbl val="0"/>
      </c:catAx>
      <c:valAx>
        <c:axId val="94781440"/>
        <c:scaling>
          <c:orientation val="minMax"/>
          <c:max val="25"/>
        </c:scaling>
        <c:delete val="0"/>
        <c:axPos val="l"/>
        <c:majorGridlines/>
        <c:numFmt formatCode="0.0" sourceLinked="1"/>
        <c:majorTickMark val="out"/>
        <c:minorTickMark val="none"/>
        <c:tickLblPos val="nextTo"/>
        <c:crossAx val="9477964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77931</xdr:colOff>
      <xdr:row>38</xdr:row>
      <xdr:rowOff>57150</xdr:rowOff>
    </xdr:from>
    <xdr:to>
      <xdr:col>13</xdr:col>
      <xdr:colOff>199158</xdr:colOff>
      <xdr:row>52</xdr:row>
      <xdr:rowOff>133350</xdr:rowOff>
    </xdr:to>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rek.perry/OneDrive%20-%20Spartan%20Air%20Academy%20Iraq/Desktop/Production%20Folder/Templates%20or%20Backups/Checkboard%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yofs13/374%20MOS/MXOOP/Schedule/Aircraft%20Maintenance%20&amp;%20Utilzation%20Schedules/Monthly%20Schedules/FY2012/Monthly%20for%20January%20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partaniraq-my.sharepoint.com/Plans%20&amp;%20Scheduling/02%20-%20Scheduling/WEEKLY%20SI%20&amp;%20TCI%20Plan%20CY%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KBOARD 12 DEC-25 DEC"/>
      <sheetName val="CKBOARD "/>
      <sheetName val="Checkboard Template"/>
      <sheetName val="Checkboard%20Template"/>
    </sheetNames>
    <definedNames>
      <definedName name="Periodic_rate" refersTo="#REF!"/>
    </definedNames>
    <sheetDataSet>
      <sheetData sheetId="0"/>
      <sheetData sheetId="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
      <sheetName val="COVER 2"/>
      <sheetName val="MONTHLY INDEX"/>
      <sheetName val="POLICY"/>
      <sheetName val="Spec. Activity, CC's"/>
      <sheetName val="PLANNED FLYING HOURS"/>
      <sheetName val="JANUARY PEX"/>
      <sheetName val="JANUARY LONG RANGE"/>
      <sheetName val="DEPOT"/>
      <sheetName val="ISO"/>
      <sheetName val="JANUARY WASH SCHEDULE"/>
      <sheetName val="HANGAR AVAILABILTY"/>
      <sheetName val="ENGINE TIME CHANGES"/>
      <sheetName val="JANUARY FTD SCHED "/>
      <sheetName val="JANUARY PMEL 1"/>
      <sheetName val="JAN AGE PACAF"/>
      <sheetName val="JAN WRM"/>
      <sheetName val="JAN E&amp;E"/>
      <sheetName val="C-130 FIELD LEVEL  "/>
      <sheetName val="C-130 DEPOT LEVEL "/>
      <sheetName val="C-12 FIELD &amp; DEPOT LEVEL"/>
      <sheetName val="UH-1N FIELD &amp; DEPOT LEVEL "/>
      <sheetName val="COMMOD &amp; AGE TCTO's "/>
      <sheetName val="ENGINE TCTO's"/>
      <sheetName val="TCTOS HELD IN ABEYANCE "/>
      <sheetName val="Sheet1"/>
      <sheetName val="Monthly for January 2012"/>
      <sheetName val="Monthly%20for%20January%202012"/>
    </sheetNames>
    <definedNames>
      <definedName name="Periodic_rate" refersTo="#REF!"/>
      <definedName name="Pmt_to_use" refersTo="#REF!"/>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
      <sheetName val="Template"/>
      <sheetName val="31 DEC - 06 JAN"/>
      <sheetName val="07 JAN - 13 JAN"/>
      <sheetName val="14 JAN - 20 JAN"/>
      <sheetName val="21 JAN - 27 JAN"/>
      <sheetName val="28 JAN - 03 FEB"/>
      <sheetName val="04 FEB - 10 FEB"/>
      <sheetName val="11 FEB - 17 FEB"/>
      <sheetName val="18 FEB - 24 FEB"/>
      <sheetName val="26 FEB - 28 FEB"/>
      <sheetName val="25 FEB - 03 MAR"/>
      <sheetName val="04 MAR - 10 MAR"/>
      <sheetName val="11 MAR - 17 MAR"/>
      <sheetName val="18 MAR - 24 MAR"/>
      <sheetName val="25 MAR - 31 MAR"/>
      <sheetName val="01 APR - 07 APR"/>
      <sheetName val="08 APR - 14 APR"/>
      <sheetName val="15 APR - 21 APR"/>
      <sheetName val="22 APR - 28 APR"/>
      <sheetName val="29 APR - 05 MAY"/>
      <sheetName val="06 MAY - 12 MAY"/>
      <sheetName val="13 MAY - 19 MAY"/>
      <sheetName val="20 MAY - 26 MAY"/>
      <sheetName val="27 MAY - 02 JUN"/>
      <sheetName val="03 JUN - 09 JUN"/>
      <sheetName val="10 JUN - 16 JUN"/>
      <sheetName val="17 JUN - 23 JUN"/>
      <sheetName val="24 JUN - 30 JUN"/>
      <sheetName val="01 JUL - 07 JUL"/>
      <sheetName val="08 JUL - 14 JUL"/>
      <sheetName val="15 JUL - 21 JUL"/>
      <sheetName val="22 JUL - 28 JUL"/>
      <sheetName val="29 JUL - 04 AUG"/>
      <sheetName val="05 - 11 AUG"/>
      <sheetName val="12 AUG - 18 AUG"/>
      <sheetName val="19 AUG - 25 AUG"/>
      <sheetName val="26 AUG - 01 SEP"/>
      <sheetName val="02 SEP - 08 SEP"/>
      <sheetName val="09 SEP - 15 SEP"/>
      <sheetName val="16 SEP - 22 SEP "/>
      <sheetName val="23 SEP - 29 SEP"/>
      <sheetName val="30 SEP - 06 OCT"/>
      <sheetName val="07 Oct - 13 Oct"/>
      <sheetName val="14 OCT - 20 OCT"/>
      <sheetName val="21 OCT - 27 OCT"/>
      <sheetName val="28 OCT - 03 NOV"/>
      <sheetName val="04 NOV - 10 NOV"/>
      <sheetName val="11 NOV - 17 NOV"/>
      <sheetName val="18 NOV - 24 NOV"/>
      <sheetName val="25 NOV - 01 DEC"/>
      <sheetName val="02 DEC - 08 DEC"/>
      <sheetName val="M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1019A6C-9D35-4ACF-86AC-F4FBB86432B6}" name="Table13" displayName="Table13" ref="A1:N13" totalsRowShown="0" headerRowDxfId="167" dataDxfId="165" headerRowBorderDxfId="166" tableBorderDxfId="164">
  <autoFilter ref="A1:N13" xr:uid="{81019A6C-9D35-4ACF-86AC-F4FBB86432B6}"/>
  <sortState xmlns:xlrd2="http://schemas.microsoft.com/office/spreadsheetml/2017/richdata2" ref="A2:N13">
    <sortCondition descending="1" ref="H1:H13"/>
  </sortState>
  <tableColumns count="14">
    <tableColumn id="1" xr3:uid="{EE926670-DBDC-40D9-9DE1-6EE40121EC14}" name="ACFT" dataDxfId="163"/>
    <tableColumn id="2" xr3:uid="{5A736BD6-28BB-4A63-A509-D490B1E4E97B}" name="LAST FLY DAY" dataDxfId="162"/>
    <tableColumn id="3" xr3:uid="{535BDD79-1198-40C9-9330-0BF8E92018F3}" name="STATUS" dataDxfId="161"/>
    <tableColumn id="4" xr3:uid="{38A17A89-66A0-4EA7-9C88-78C1AB76EF09}" name="Previous A/F Time" dataDxfId="160"/>
    <tableColumn id="5" xr3:uid="{51A5CB58-FACD-48C5-99C0-C3810A7C4E95}" name="Sortie   Time" dataDxfId="159"/>
    <tableColumn id="6" xr3:uid="{8B95B2B6-1EA2-477C-AF2B-FF39DD5E16B4}" name="Current A/F Time" dataDxfId="158">
      <calculatedColumnFormula>SUM(E2,D2)</calculatedColumnFormula>
    </tableColumn>
    <tableColumn id="7" xr3:uid="{ACB17911-77A3-445E-9960-7B1ABAC06C73}" name="100 HR JOAP REM" dataDxfId="157">
      <calculatedColumnFormula>(100-F2)</calculatedColumnFormula>
    </tableColumn>
    <tableColumn id="8" xr3:uid="{5F3529E0-F528-409B-9E7F-6857C1109C49}" name="200 HR    HPO REM" dataDxfId="156">
      <calculatedColumnFormula>(200-F2)</calculatedColumnFormula>
    </tableColumn>
    <tableColumn id="9" xr3:uid="{9D662317-7D42-4A5C-949F-0ADDC3BFC65E}" name="400 HR  PHASE REM" dataDxfId="155">
      <calculatedColumnFormula>(400-F2)</calculatedColumnFormula>
    </tableColumn>
    <tableColumn id="10" xr3:uid="{2A91883B-7ED7-4183-A3D4-06029F28942F}" name="ETTO 4500 " dataDxfId="154">
      <calculatedColumnFormula>(4500-F2)</calculatedColumnFormula>
    </tableColumn>
    <tableColumn id="11" xr3:uid="{9FCF03B4-D9CC-451E-9861-BFD7D067456F}" name="PTTO 3500" dataDxfId="153">
      <calculatedColumnFormula>(3500-F2)</calculatedColumnFormula>
    </tableColumn>
    <tableColumn id="12" xr3:uid="{3E198BFD-97BD-4CC5-8C3E-5469CE7A7DB6}" name="72 MONTH PTTO DATE" dataDxfId="152"/>
    <tableColumn id="13" xr3:uid="{1D494A55-901D-4BC5-B325-45D8DD69EFD6}" name="  Prop Serial #    " dataDxfId="151"/>
    <tableColumn id="14" xr3:uid="{9262FAF3-BC48-4704-A1DF-3E184967AE98}" name="Engine   Serial #" dataDxfId="150"/>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31AEE57-6BB1-4066-B717-5A8BB2E0432A}" name="Table119" displayName="Table119" ref="A1:H32" totalsRowShown="0" headerRowDxfId="56" dataDxfId="55" tableBorderDxfId="54">
  <autoFilter ref="A1:H32" xr:uid="{F5D5DE49-C19E-4820-A020-A8A4C9832271}"/>
  <tableColumns count="8">
    <tableColumn id="1" xr3:uid="{5E4234DD-8700-429C-9059-27D9D9D2FD0A}" name="Date" dataDxfId="53"/>
    <tableColumn id="2" xr3:uid="{B8AABFD9-9264-4CF9-864D-4E7C2177169C}" name="Flt" dataDxfId="52"/>
    <tableColumn id="3" xr3:uid="{F2102E46-564A-4222-B9E5-D16EC4267F9A}" name=" Flight Description" dataDxfId="51"/>
    <tableColumn id="4" xr3:uid="{4AAE55CA-B632-41C5-A538-5996CD4BE262}" name="Sortie Time" dataDxfId="50"/>
    <tableColumn id="5" xr3:uid="{266B2C76-8BAC-42F3-8795-FA3E3664ED55}" name="Air Frame Time" dataDxfId="49"/>
    <tableColumn id="6" xr3:uid="{AADCDC7A-FD62-4380-A99F-03688C641688}" name="Engine Time" dataDxfId="48"/>
    <tableColumn id="7" xr3:uid="{37EC7644-DF94-421B-945D-31024EA8AC51}" name="Engine Cycle" dataDxfId="47"/>
    <tableColumn id="8" xr3:uid="{24D07C80-CCAE-4BB3-92F7-EC5071B6F63D}" name="Landing per Sortie" dataDxfId="46"/>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90AF879-3850-4062-B2BD-64901D6BF87E}" name="Table1110" displayName="Table1110" ref="A1:H32" totalsRowShown="0" headerRowDxfId="45" dataDxfId="44" tableBorderDxfId="43">
  <autoFilter ref="A1:H32" xr:uid="{F5D5DE49-C19E-4820-A020-A8A4C9832271}"/>
  <tableColumns count="8">
    <tableColumn id="1" xr3:uid="{BD1B9003-16B7-47E7-968A-3EC54E2D50EE}" name="Date" dataDxfId="42"/>
    <tableColumn id="2" xr3:uid="{60E01D9A-C45B-4FB8-91F0-03FA272E9228}" name="Flt" dataDxfId="41"/>
    <tableColumn id="3" xr3:uid="{44E17140-8A7B-4654-B02B-A6351CA1B319}" name=" Flight Description" dataDxfId="40"/>
    <tableColumn id="4" xr3:uid="{FCBDF5AE-05C0-40F8-8E00-5BAB1018113D}" name="Sortie Time" dataDxfId="39"/>
    <tableColumn id="5" xr3:uid="{CAAF54AF-A869-455A-89BC-F78A93B2B801}" name="Air Frame Time" dataDxfId="38"/>
    <tableColumn id="6" xr3:uid="{9382432A-4A0C-409C-8BC3-C53DA1B43C53}" name="Engine Time" dataDxfId="37"/>
    <tableColumn id="7" xr3:uid="{35C9E353-10F3-4ADB-B10B-0DB300EE66CD}" name="Engine Cycle" dataDxfId="36"/>
    <tableColumn id="8" xr3:uid="{55528FFC-E32C-44CE-89B1-CEA78C8A46FB}" name="Landing per Sortie" dataDxfId="35"/>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321518D-BA56-4D54-98B1-3DF06A191588}" name="Table1111" displayName="Table1111" ref="A1:H32" totalsRowShown="0" headerRowDxfId="34" dataDxfId="33" tableBorderDxfId="32">
  <autoFilter ref="A1:H32" xr:uid="{F5D5DE49-C19E-4820-A020-A8A4C9832271}"/>
  <tableColumns count="8">
    <tableColumn id="1" xr3:uid="{6EC33EBB-F2FC-466C-BC06-9485119BF6BB}" name="Date" dataDxfId="31"/>
    <tableColumn id="2" xr3:uid="{2F405EA3-24A5-4E94-B6AC-8C3CAF262634}" name="Flt" dataDxfId="30"/>
    <tableColumn id="3" xr3:uid="{33B93CCA-C037-4F72-9370-24F79AF434A8}" name=" Flight Description" dataDxfId="29"/>
    <tableColumn id="4" xr3:uid="{9E7DA3F2-654E-4960-B126-C6049C0524B1}" name="Sortie Time" dataDxfId="28"/>
    <tableColumn id="5" xr3:uid="{D2337367-54D9-45DE-8313-EA58EEB848D1}" name="Air Frame Time" dataDxfId="27"/>
    <tableColumn id="6" xr3:uid="{7C8F5617-D8A5-411E-BE9F-125C31FFDF04}" name="Engine Time" dataDxfId="26"/>
    <tableColumn id="7" xr3:uid="{B4CE1567-B1DD-4A85-8C65-C141DAC38779}" name="Engine Cycle" dataDxfId="25"/>
    <tableColumn id="8" xr3:uid="{B31A49D2-0C7E-4C4F-83E1-A1BAC0F6102A}" name="Landing per Sortie" dataDxfId="24"/>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76EA968-B613-484A-B481-15FD581451C1}" name="Table1115" displayName="Table1115" ref="A1:H32" totalsRowShown="0" headerRowDxfId="23" dataDxfId="22" tableBorderDxfId="21">
  <autoFilter ref="A1:H32" xr:uid="{F5D5DE49-C19E-4820-A020-A8A4C9832271}"/>
  <tableColumns count="8">
    <tableColumn id="1" xr3:uid="{F66F2CF1-6526-49E3-9925-97A30E2A93F7}" name="Date" dataDxfId="20"/>
    <tableColumn id="2" xr3:uid="{C8846005-3EC5-41EE-82AA-AB06F446274F}" name="Flt" dataDxfId="19"/>
    <tableColumn id="3" xr3:uid="{0C0EFA91-AD87-4BEF-907F-B685F54A0A12}" name=" Flight Description" dataDxfId="18"/>
    <tableColumn id="4" xr3:uid="{D410A343-969C-48D2-8439-1D18BBEB7B72}" name="Sortie Time" dataDxfId="17"/>
    <tableColumn id="5" xr3:uid="{F91EF550-ECB4-4631-AE0D-3578F9CAB06C}" name="Air Frame Time" dataDxfId="16"/>
    <tableColumn id="6" xr3:uid="{B8BD2338-F63C-4C50-BF56-66D1922CDC37}" name="Engine Time" dataDxfId="15"/>
    <tableColumn id="7" xr3:uid="{58E0B2A9-C9EA-4DCD-A8F7-4D251EAF5F87}" name="Engine Cycle" dataDxfId="14"/>
    <tableColumn id="8" xr3:uid="{4836D06F-9D02-4FA8-85EA-8E6BC7ECB918}" name="Landing per Sortie" dataDxfId="13"/>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9555420-9710-4FCB-8B01-5A246A9D69FB}" name="Table1116" displayName="Table1116" ref="A1:H32" totalsRowShown="0" headerRowDxfId="12" dataDxfId="11" tableBorderDxfId="10">
  <autoFilter ref="A1:H32" xr:uid="{F5D5DE49-C19E-4820-A020-A8A4C9832271}"/>
  <tableColumns count="8">
    <tableColumn id="1" xr3:uid="{E6DE1245-8B75-4E2F-96F9-1FDDE3283567}" name="Date" dataDxfId="9"/>
    <tableColumn id="2" xr3:uid="{9226B0FC-0EA3-432F-B899-05B909A20AD4}" name="Flt" dataDxfId="8"/>
    <tableColumn id="3" xr3:uid="{C1B8CA41-A43B-49B3-85D0-6638CB9628A1}" name=" Flight Description" dataDxfId="7"/>
    <tableColumn id="4" xr3:uid="{DC07AFFA-0C45-463D-8AC4-4D099DAB28F1}" name="Sortie Time" dataDxfId="6"/>
    <tableColumn id="5" xr3:uid="{C9E23FC8-D0F4-4EB8-A271-F032095CC960}" name="Air Frame Time" dataDxfId="5"/>
    <tableColumn id="6" xr3:uid="{27FC8C79-150D-4A8E-A9FE-6DA85BED0CB6}" name="Engine Time" dataDxfId="4"/>
    <tableColumn id="7" xr3:uid="{E118C044-0219-4FB6-80B6-2DFB8BE92BF4}" name="Engine Cycle" dataDxfId="3"/>
    <tableColumn id="8" xr3:uid="{802DF0E8-49BF-477C-B137-110D2E99B1C0}" name="Landing per Sortie" dataDxfId="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3F73B40-DABD-4767-A81D-FDF473BFC35A}" name="Table1" displayName="Table1" ref="A14:M27" totalsRowShown="0" headerRowDxfId="149" dataDxfId="147" headerRowBorderDxfId="148" tableBorderDxfId="146">
  <autoFilter ref="A14:M27" xr:uid="{53F73B40-DABD-4767-A81D-FDF473BFC35A}"/>
  <tableColumns count="13">
    <tableColumn id="1" xr3:uid="{1B8511E8-9216-4FEC-BC4A-571F718A3C16}" name="2025" dataDxfId="145"/>
    <tableColumn id="2" xr3:uid="{7E53AD62-4E87-4C98-B835-34E8CD2FBF32}" name="Total Hours " dataDxfId="144"/>
    <tableColumn id="3" xr3:uid="{5A92818D-62C8-43EF-9E40-E7221028E106}" name="Total Sorties" dataDxfId="143"/>
    <tableColumn id="4" xr3:uid="{22BB6E91-18D0-40CE-A899-E1A4B87D8504}" name="FMC AVG " dataCellStyle="Percent"/>
    <tableColumn id="5" xr3:uid="{9377BE62-F4C3-486B-AA79-4DD3E7B06F30}" name="CODE 1" dataDxfId="142">
      <calculatedColumnFormula>SUM(F13)</calculatedColumnFormula>
    </tableColumn>
    <tableColumn id="6" xr3:uid="{A875035D-20AC-4BBF-B1B3-1AEC4DF24D9F}" name="CODE 2" dataDxfId="141"/>
    <tableColumn id="7" xr3:uid="{1CF3DE69-3CB2-4CB7-8C6B-0C007F5AE6F3}" name="CODE 3" dataDxfId="140"/>
    <tableColumn id="8" xr3:uid="{C519802F-8C80-46FF-AF2E-A0237363B3B1}" name="AIR ABORT" dataDxfId="139"/>
    <tableColumn id="9" xr3:uid="{8C764546-2248-4D1E-8734-E3147F141F89}" name="GRD ABORT " dataDxfId="138"/>
    <tableColumn id="10" xr3:uid="{9F689004-5840-4035-8B97-7B92D05AE139}" name="IFE" dataDxfId="137"/>
    <tableColumn id="11" xr3:uid="{A10C95D7-A608-4536-91D3-A7FCBF477F6C}" name="OPS CX" dataDxfId="136"/>
    <tableColumn id="12" xr3:uid="{6A309ECE-8251-4B53-9502-1B3ACB70A677}" name="WX CX" dataDxfId="135"/>
    <tableColumn id="13" xr3:uid="{1BCB613F-7077-4A2E-9429-E2B5E0261D3C}" name="MX CX" dataDxfId="134"/>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5D5DE49-C19E-4820-A020-A8A4C9832271}" name="Table11" displayName="Table11" ref="A1:H32" totalsRowShown="0" headerRowDxfId="133" dataDxfId="132" tableBorderDxfId="131">
  <autoFilter ref="A1:H32" xr:uid="{F5D5DE49-C19E-4820-A020-A8A4C9832271}"/>
  <tableColumns count="8">
    <tableColumn id="1" xr3:uid="{CADA7BD0-7C6C-43E5-A709-1CBA1A9F35C4}" name="Date" dataDxfId="130"/>
    <tableColumn id="2" xr3:uid="{2867FDC0-05DB-473E-9235-BBBFE1DE0AC5}" name="Flt" dataDxfId="129"/>
    <tableColumn id="3" xr3:uid="{CAC4A59C-D444-4731-8869-FD59D9D326B0}" name=" Flight Description" dataDxfId="128"/>
    <tableColumn id="4" xr3:uid="{890101C4-884D-4059-8821-6E8AD2950D50}" name="Sortie Time" dataDxfId="127"/>
    <tableColumn id="5" xr3:uid="{7267D090-A662-4A79-88A4-F712F7CEE362}" name="Air Frame Time" dataDxfId="126"/>
    <tableColumn id="6" xr3:uid="{0511AFC3-CB87-480B-8AE5-2ED5BC693823}" name="Engine Time" dataDxfId="125"/>
    <tableColumn id="7" xr3:uid="{18E54C82-8391-4151-8275-96F2B82B2055}" name="Engine Cycle" dataDxfId="124"/>
    <tableColumn id="8" xr3:uid="{D2B5DAF9-BD98-4D96-8405-305BCBCCDD12}" name="Landing per Sortie" dataDxfId="123"/>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2AFC9CB-ABCF-46D1-A701-0968476F4C96}" name="Table113" displayName="Table113" ref="A1:H32" totalsRowShown="0" headerRowDxfId="122" dataDxfId="121" tableBorderDxfId="120">
  <autoFilter ref="A1:H32" xr:uid="{F5D5DE49-C19E-4820-A020-A8A4C9832271}"/>
  <tableColumns count="8">
    <tableColumn id="1" xr3:uid="{070546D4-AFBD-4F0A-B6C4-3F85255CBB1C}" name="Date" dataDxfId="119"/>
    <tableColumn id="2" xr3:uid="{DB20047B-319D-4280-9ACD-CEE7563CA1D5}" name="Flt" dataDxfId="118"/>
    <tableColumn id="3" xr3:uid="{B816556E-8C2E-4938-8E5C-44CD5220B38F}" name=" Flight Description" dataDxfId="117"/>
    <tableColumn id="4" xr3:uid="{FE40B56A-1467-4AE5-9306-20C586BACC01}" name="Sortie Time" dataDxfId="116"/>
    <tableColumn id="5" xr3:uid="{39006573-906A-43AD-BF5C-7DB1C29DB418}" name="Air Frame Time" dataDxfId="115"/>
    <tableColumn id="6" xr3:uid="{C0387540-39D9-4A7C-9FFD-70E6530BF972}" name="Engine Time" dataDxfId="114"/>
    <tableColumn id="7" xr3:uid="{E808BF57-C93F-45DD-AD65-1684AAD6A717}" name="Engine Cycle" dataDxfId="113"/>
    <tableColumn id="8" xr3:uid="{54A31DEB-AD09-4712-AD09-881F1E1B8308}" name="Landing per Sortie" dataDxfId="112"/>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68D262F-CCD8-4A93-80F3-95BC4C4123DB}" name="Table114" displayName="Table114" ref="A1:H32" totalsRowShown="0" headerRowDxfId="111" dataDxfId="110" tableBorderDxfId="109">
  <autoFilter ref="A1:H32" xr:uid="{F5D5DE49-C19E-4820-A020-A8A4C9832271}"/>
  <tableColumns count="8">
    <tableColumn id="1" xr3:uid="{9856184A-4333-4479-8C9F-BE537CC1693E}" name="Date" dataDxfId="108"/>
    <tableColumn id="2" xr3:uid="{A3BC075C-C6B2-42E6-BAB9-B939C0256F69}" name="Flt" dataDxfId="107"/>
    <tableColumn id="3" xr3:uid="{0AC05564-516F-430E-B08A-91F78378EF55}" name=" Flight Description" dataDxfId="106"/>
    <tableColumn id="4" xr3:uid="{5ED59EF3-CD49-4808-AF09-C83CE4144E47}" name="Sortie Time" dataDxfId="105"/>
    <tableColumn id="5" xr3:uid="{00A507C3-5A8B-46D5-9EAA-2EC4D9A9D9DA}" name="Air Frame Time" dataDxfId="104"/>
    <tableColumn id="6" xr3:uid="{C063099E-366D-4623-ABB8-FC4B6225E079}" name="Engine Time" dataDxfId="103"/>
    <tableColumn id="7" xr3:uid="{0459F97F-2884-4E23-B0CF-F5EF66E85240}" name="Engine Cycle" dataDxfId="102"/>
    <tableColumn id="8" xr3:uid="{EE1FAD89-52D1-4ABC-A0BC-6CC22FB1E22F}" name="Landing per Sortie" dataDxfId="101"/>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83AC842-027F-4313-8177-F8774F6540B7}" name="Table115" displayName="Table115" ref="A1:H32" totalsRowShown="0" headerRowDxfId="100" dataDxfId="99" tableBorderDxfId="98">
  <autoFilter ref="A1:H32" xr:uid="{F5D5DE49-C19E-4820-A020-A8A4C9832271}"/>
  <tableColumns count="8">
    <tableColumn id="1" xr3:uid="{63ACBC3C-6246-4054-BA24-34E4404BEDA4}" name="Date" dataDxfId="97"/>
    <tableColumn id="2" xr3:uid="{70196B6A-446C-4FB6-AB34-6D71BCE87EB6}" name="Flt" dataDxfId="96"/>
    <tableColumn id="3" xr3:uid="{99615FA1-30D5-44F9-8C87-E69E9CDD1E18}" name=" Flight Description" dataDxfId="95"/>
    <tableColumn id="4" xr3:uid="{D18DC655-BEED-4AFD-8A9C-7C265F703E73}" name="Sortie Time" dataDxfId="94"/>
    <tableColumn id="5" xr3:uid="{FF51BACC-4589-4768-B5F3-CF4EF93E4CF3}" name="Air Frame Time" dataDxfId="93"/>
    <tableColumn id="6" xr3:uid="{EBCF7B21-17B2-4B57-850A-D9107DBF5D5E}" name="Engine Time" dataDxfId="92"/>
    <tableColumn id="7" xr3:uid="{C044E565-6D6B-44DB-8266-E4E463F325A1}" name="Engine Cycle" dataDxfId="91"/>
    <tableColumn id="8" xr3:uid="{F1C08FD3-8270-4486-87B3-194039E52108}" name="Landing per Sortie" dataDxfId="90"/>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36BEEA8-DF8A-413B-B2D9-E11EDCE77622}" name="Table1156" displayName="Table1156" ref="A1:H32" totalsRowShown="0" headerRowDxfId="89" dataDxfId="88" tableBorderDxfId="87">
  <autoFilter ref="A1:H32" xr:uid="{F5D5DE49-C19E-4820-A020-A8A4C9832271}"/>
  <tableColumns count="8">
    <tableColumn id="1" xr3:uid="{BD7BB86D-16E6-4266-9A8B-3CFF068C889A}" name="Date" dataDxfId="86"/>
    <tableColumn id="2" xr3:uid="{458AF07F-8022-4C44-9A31-9FF347DCD321}" name="Flt" dataDxfId="85"/>
    <tableColumn id="3" xr3:uid="{BA111376-453B-4E19-A2CF-AA3C22823435}" name=" Flight Description" dataDxfId="84"/>
    <tableColumn id="4" xr3:uid="{52389752-D0F8-4EB8-A053-759F3433E3A2}" name="Sortie Time" dataDxfId="83"/>
    <tableColumn id="5" xr3:uid="{2C403626-182F-46BD-9FA9-5B25B517BAB9}" name="Air Frame Time" dataDxfId="82"/>
    <tableColumn id="6" xr3:uid="{80AA98F9-5D9E-40ED-8B4D-94253F2704BF}" name="Engine Time" dataDxfId="81"/>
    <tableColumn id="7" xr3:uid="{0B75B53F-FF1B-412C-9870-DFF8401A581E}" name="Engine Cycle" dataDxfId="80"/>
    <tableColumn id="8" xr3:uid="{BC7ECC2F-8771-4DD3-A27D-27BB368F807A}" name="Landing per Sortie" dataDxfId="79"/>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84E9690-C416-468F-BCFD-E5AE8429B930}" name="Table117" displayName="Table117" ref="A1:H32" totalsRowShown="0" headerRowDxfId="78" dataDxfId="77" tableBorderDxfId="76">
  <autoFilter ref="A1:H32" xr:uid="{F5D5DE49-C19E-4820-A020-A8A4C9832271}"/>
  <tableColumns count="8">
    <tableColumn id="1" xr3:uid="{66CA9AFD-74BE-45D3-9264-756CB77CED67}" name="Date" dataDxfId="75"/>
    <tableColumn id="2" xr3:uid="{89EAC7CA-3D8E-43C8-98DE-E8518D86F418}" name="Flt" dataDxfId="74"/>
    <tableColumn id="3" xr3:uid="{6343E8AA-713D-4589-B7B4-DBA36E475833}" name=" Flight Description" dataDxfId="73"/>
    <tableColumn id="4" xr3:uid="{D1365DA7-035B-47E3-B8E6-CDF3E521B9FF}" name="Sortie Time" dataDxfId="72"/>
    <tableColumn id="5" xr3:uid="{00A56918-39E3-48C6-A780-C6EE19321C50}" name="Air Frame Time" dataDxfId="71"/>
    <tableColumn id="6" xr3:uid="{1276F874-850B-4774-AEE7-B56271C4C5EE}" name="Engine Time" dataDxfId="70"/>
    <tableColumn id="7" xr3:uid="{970B960E-CD3B-4C2D-8CA3-EDE2EBA39652}" name="Engine Cycle" dataDxfId="69"/>
    <tableColumn id="8" xr3:uid="{04A195D5-21CC-4E27-A3A8-90DBF291AF3D}" name="Landing per Sortie" dataDxfId="68"/>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6757681-A2F6-4194-A61F-4E293114EFEF}" name="Table118" displayName="Table118" ref="A1:H32" totalsRowShown="0" headerRowDxfId="67" dataDxfId="66" tableBorderDxfId="65">
  <autoFilter ref="A1:H32" xr:uid="{F5D5DE49-C19E-4820-A020-A8A4C9832271}"/>
  <tableColumns count="8">
    <tableColumn id="1" xr3:uid="{8B710713-0D47-4C0E-829C-4D0B85360F81}" name="Date" dataDxfId="64"/>
    <tableColumn id="2" xr3:uid="{0EF8AC1F-1E7E-4E39-9893-44F7BE5CF524}" name="Flt" dataDxfId="63"/>
    <tableColumn id="3" xr3:uid="{564B9CC3-52FF-4FD1-9AC9-E69F2D75A6AA}" name=" Flight Description" dataDxfId="62"/>
    <tableColumn id="4" xr3:uid="{3B0EA27C-577C-4EAA-92C6-D964CA89E2DC}" name="Sortie Time" dataDxfId="61"/>
    <tableColumn id="5" xr3:uid="{E10172AB-4323-4F37-A6EA-AB8B35E6CDB9}" name="Air Frame Time" dataDxfId="60"/>
    <tableColumn id="6" xr3:uid="{FD930567-59A5-408C-BD18-2D576BB024C1}" name="Engine Time" dataDxfId="59"/>
    <tableColumn id="7" xr3:uid="{922CF38E-E2AC-4195-94B7-9E6E6EDC8D41}" name="Engine Cycle" dataDxfId="58"/>
    <tableColumn id="8" xr3:uid="{36A580AD-0336-44BE-9C2E-F252FAE68AB7}" name="Landing per Sortie" dataDxfId="57"/>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Extreme Shadow">
      <a:fillStyleLst>
        <a:solidFill>
          <a:schemeClr val="phClr"/>
        </a:solidFill>
        <a:gradFill rotWithShape="1">
          <a:gsLst>
            <a:gs pos="0">
              <a:schemeClr val="phClr">
                <a:tint val="90000"/>
              </a:schemeClr>
            </a:gs>
            <a:gs pos="48000">
              <a:schemeClr val="phClr">
                <a:tint val="54000"/>
                <a:satMod val="140000"/>
              </a:schemeClr>
            </a:gs>
            <a:gs pos="100000">
              <a:schemeClr val="phClr">
                <a:tint val="24000"/>
                <a:satMod val="260000"/>
              </a:schemeClr>
            </a:gs>
          </a:gsLst>
          <a:lin ang="16200000" scaled="1"/>
        </a:gradFill>
        <a:gradFill rotWithShape="1">
          <a:gsLst>
            <a:gs pos="0">
              <a:schemeClr val="phClr"/>
            </a:gs>
            <a:gs pos="100000">
              <a:schemeClr val="phClr">
                <a:shade val="48000"/>
                <a:satMod val="180000"/>
                <a:lumMod val="94000"/>
              </a:schemeClr>
            </a:gs>
            <a:gs pos="100000">
              <a:schemeClr val="phClr">
                <a:shade val="48000"/>
                <a:satMod val="180000"/>
                <a:lumMod val="94000"/>
              </a:schemeClr>
            </a:gs>
          </a:gsLst>
          <a:lin ang="4140000" scaled="1"/>
        </a:gradFill>
      </a:fillStyleLst>
      <a:lnStyleLst>
        <a:ln w="12700" cap="flat" cmpd="sng" algn="ctr">
          <a:solidFill>
            <a:schemeClr val="phClr"/>
          </a:solidFill>
          <a:prstDash val="solid"/>
        </a:ln>
        <a:ln w="19050" cap="flat" cmpd="sng" algn="ctr">
          <a:solidFill>
            <a:schemeClr val="phClr"/>
          </a:solidFill>
          <a:prstDash val="solid"/>
        </a:ln>
        <a:ln w="28575" cap="flat" cmpd="sng" algn="ctr">
          <a:solidFill>
            <a:schemeClr val="phClr"/>
          </a:solidFill>
          <a:prstDash val="solid"/>
        </a:ln>
      </a:lnStyleLst>
      <a:effectStyleLst>
        <a:effectStyle>
          <a:effectLst>
            <a:outerShdw blurRad="63500" dist="12700" dir="5400000" sx="102000" sy="102000" rotWithShape="0">
              <a:srgbClr val="000000">
                <a:alpha val="32000"/>
              </a:srgbClr>
            </a:outerShdw>
          </a:effectLst>
        </a:effectStyle>
        <a:effectStyle>
          <a:effectLst>
            <a:outerShdw blurRad="76200" dist="38100" dir="5400000" rotWithShape="0">
              <a:srgbClr val="000000">
                <a:alpha val="60000"/>
              </a:srgbClr>
            </a:outerShdw>
          </a:effectLst>
          <a:scene3d>
            <a:camera prst="orthographicFront">
              <a:rot lat="0" lon="0" rev="0"/>
            </a:camera>
            <a:lightRig rig="threePt" dir="tl">
              <a:rot lat="0" lon="0" rev="19800000"/>
            </a:lightRig>
          </a:scene3d>
          <a:sp3d prstMaterial="plastic">
            <a:bevelT w="25400" h="19050"/>
          </a:sp3d>
        </a:effectStyle>
        <a:effectStyle>
          <a:effectLst>
            <a:outerShdw blurRad="114300" dist="114300" dir="5400000" rotWithShape="0">
              <a:srgbClr val="000000">
                <a:alpha val="70000"/>
              </a:srgbClr>
            </a:outerShdw>
          </a:effectLst>
          <a:scene3d>
            <a:camera prst="orthographicFront">
              <a:rot lat="0" lon="0" rev="0"/>
            </a:camera>
            <a:lightRig rig="threePt" dir="t">
              <a:rot lat="0" lon="0" rev="19800000"/>
            </a:lightRig>
          </a:scene3d>
          <a:sp3d prstMaterial="plastic">
            <a:bevelT w="38100" h="3175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solidFill>
            <a:schemeClr val="tx1">
              <a:lumMod val="50000"/>
              <a:lumOff val="50000"/>
            </a:schemeClr>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N29"/>
  <sheetViews>
    <sheetView showGridLines="0" showZeros="0" zoomScale="130" zoomScaleNormal="130" zoomScaleSheetLayoutView="86" workbookViewId="0">
      <pane xSplit="1" ySplit="1" topLeftCell="E2" activePane="bottomRight" state="frozen"/>
      <selection pane="topRight"/>
      <selection pane="bottomLeft"/>
      <selection pane="bottomRight" activeCell="R5" sqref="R5"/>
    </sheetView>
  </sheetViews>
  <sheetFormatPr baseColWidth="10" defaultColWidth="8.5" defaultRowHeight="15" x14ac:dyDescent="0.2"/>
  <cols>
    <col min="1" max="1" width="9.5" style="2" customWidth="1"/>
    <col min="2" max="2" width="8" style="25" customWidth="1"/>
    <col min="3" max="3" width="7.5" style="2" customWidth="1"/>
    <col min="4" max="4" width="7.1640625" style="2" customWidth="1"/>
    <col min="5" max="5" width="8" customWidth="1"/>
    <col min="6" max="6" width="8.83203125" style="3" customWidth="1"/>
    <col min="7" max="9" width="8.6640625" style="4" customWidth="1"/>
    <col min="10" max="10" width="7.5" style="4" customWidth="1"/>
    <col min="11" max="11" width="7.6640625" style="4" customWidth="1"/>
    <col min="12" max="13" width="8.5" customWidth="1"/>
    <col min="14" max="14" width="8.6640625" customWidth="1"/>
    <col min="15" max="15" width="14.5" customWidth="1"/>
    <col min="16" max="16" width="19" customWidth="1"/>
    <col min="17" max="17" width="16" customWidth="1"/>
    <col min="18" max="18" width="15" customWidth="1"/>
  </cols>
  <sheetData>
    <row r="1" spans="1:14" ht="37.25" customHeight="1" thickBot="1" x14ac:dyDescent="0.25">
      <c r="A1" s="727" t="s">
        <v>0</v>
      </c>
      <c r="B1" s="728" t="s">
        <v>1</v>
      </c>
      <c r="C1" s="729" t="s">
        <v>2</v>
      </c>
      <c r="D1" s="730" t="s">
        <v>3</v>
      </c>
      <c r="E1" s="731" t="s">
        <v>4</v>
      </c>
      <c r="F1" s="732" t="s">
        <v>5</v>
      </c>
      <c r="G1" s="733" t="s">
        <v>6</v>
      </c>
      <c r="H1" s="734" t="s">
        <v>7</v>
      </c>
      <c r="I1" s="735" t="s">
        <v>8</v>
      </c>
      <c r="J1" s="733" t="s">
        <v>9</v>
      </c>
      <c r="K1" s="734" t="s">
        <v>10</v>
      </c>
      <c r="L1" s="733" t="s">
        <v>11</v>
      </c>
      <c r="M1" s="736" t="s">
        <v>12</v>
      </c>
      <c r="N1" s="737" t="s">
        <v>13</v>
      </c>
    </row>
    <row r="2" spans="1:14" ht="12.75" customHeight="1" x14ac:dyDescent="0.2">
      <c r="A2" s="585">
        <v>601</v>
      </c>
      <c r="B2" s="234">
        <v>45616</v>
      </c>
      <c r="C2" s="228"/>
      <c r="D2" s="719">
        <v>39.9</v>
      </c>
      <c r="E2" s="720">
        <v>16</v>
      </c>
      <c r="F2" s="721">
        <f t="shared" ref="F2:F6" si="0">SUM(E2,D2)</f>
        <v>55.9</v>
      </c>
      <c r="G2" s="722">
        <f t="shared" ref="G2:G13" si="1">(100-F2)</f>
        <v>44.1</v>
      </c>
      <c r="H2" s="722">
        <f t="shared" ref="H2:H13" si="2">(200-F2)</f>
        <v>144.1</v>
      </c>
      <c r="I2" s="722">
        <f t="shared" ref="I2:I13" si="3">(400-F2)</f>
        <v>344.1</v>
      </c>
      <c r="J2" s="723">
        <f t="shared" ref="J2:J13" si="4">(4500-F2)</f>
        <v>4444.1000000000004</v>
      </c>
      <c r="K2" s="133">
        <f t="shared" ref="K2:K13" si="5">(3500-F2)</f>
        <v>3444.1</v>
      </c>
      <c r="L2" s="724">
        <v>47311</v>
      </c>
      <c r="M2" s="725" t="s">
        <v>14</v>
      </c>
      <c r="N2" s="726" t="s">
        <v>15</v>
      </c>
    </row>
    <row r="3" spans="1:14" ht="12.75" customHeight="1" x14ac:dyDescent="0.2">
      <c r="A3" s="584">
        <v>602</v>
      </c>
      <c r="B3" s="139">
        <v>45616</v>
      </c>
      <c r="C3" s="228"/>
      <c r="D3" s="137">
        <v>40.1</v>
      </c>
      <c r="E3" s="246">
        <v>16</v>
      </c>
      <c r="F3" s="247">
        <f t="shared" si="0"/>
        <v>56.1</v>
      </c>
      <c r="G3" s="353">
        <f t="shared" si="1"/>
        <v>43.9</v>
      </c>
      <c r="H3" s="353">
        <f t="shared" si="2"/>
        <v>143.9</v>
      </c>
      <c r="I3" s="353">
        <f t="shared" si="3"/>
        <v>343.9</v>
      </c>
      <c r="J3" s="134">
        <f t="shared" si="4"/>
        <v>4443.8999999999996</v>
      </c>
      <c r="K3" s="133">
        <f t="shared" si="5"/>
        <v>3443.9</v>
      </c>
      <c r="L3" s="132">
        <v>47380</v>
      </c>
      <c r="M3" s="127" t="s">
        <v>16</v>
      </c>
      <c r="N3" s="129" t="s">
        <v>17</v>
      </c>
    </row>
    <row r="4" spans="1:14" ht="12.75" customHeight="1" x14ac:dyDescent="0.2">
      <c r="A4" s="584">
        <v>603</v>
      </c>
      <c r="B4" s="234">
        <v>45616</v>
      </c>
      <c r="C4" s="235"/>
      <c r="D4" s="137">
        <v>36.299999999999997</v>
      </c>
      <c r="E4" s="246">
        <v>16</v>
      </c>
      <c r="F4" s="247">
        <f t="shared" si="0"/>
        <v>52.3</v>
      </c>
      <c r="G4" s="353">
        <f t="shared" si="1"/>
        <v>47.7</v>
      </c>
      <c r="H4" s="353">
        <f t="shared" si="2"/>
        <v>147.69999999999999</v>
      </c>
      <c r="I4" s="353">
        <f t="shared" si="3"/>
        <v>347.7</v>
      </c>
      <c r="J4" s="134">
        <f t="shared" si="4"/>
        <v>4447.7</v>
      </c>
      <c r="K4" s="133">
        <f t="shared" si="5"/>
        <v>3447.7</v>
      </c>
      <c r="L4" s="132">
        <v>47387</v>
      </c>
      <c r="M4" s="127" t="s">
        <v>18</v>
      </c>
      <c r="N4" s="129" t="s">
        <v>19</v>
      </c>
    </row>
    <row r="5" spans="1:14" ht="12.75" customHeight="1" x14ac:dyDescent="0.2">
      <c r="A5" s="585">
        <v>604</v>
      </c>
      <c r="B5" s="139">
        <v>45616</v>
      </c>
      <c r="C5" s="221"/>
      <c r="D5" s="137">
        <v>36.9</v>
      </c>
      <c r="E5" s="246">
        <v>16</v>
      </c>
      <c r="F5" s="247">
        <f t="shared" si="0"/>
        <v>52.9</v>
      </c>
      <c r="G5" s="353">
        <f t="shared" si="1"/>
        <v>47.1</v>
      </c>
      <c r="H5" s="353">
        <f t="shared" si="2"/>
        <v>147.1</v>
      </c>
      <c r="I5" s="353">
        <f t="shared" si="3"/>
        <v>347.1</v>
      </c>
      <c r="J5" s="134">
        <f t="shared" si="4"/>
        <v>4447.1000000000004</v>
      </c>
      <c r="K5" s="133">
        <f t="shared" si="5"/>
        <v>3447.1</v>
      </c>
      <c r="L5" s="132">
        <v>47574</v>
      </c>
      <c r="M5" s="127" t="s">
        <v>20</v>
      </c>
      <c r="N5" s="129" t="s">
        <v>21</v>
      </c>
    </row>
    <row r="6" spans="1:14" ht="12.75" customHeight="1" x14ac:dyDescent="0.2">
      <c r="A6" s="584">
        <v>605</v>
      </c>
      <c r="B6" s="234">
        <v>45616</v>
      </c>
      <c r="C6" s="228"/>
      <c r="D6" s="137">
        <v>35.9</v>
      </c>
      <c r="E6" s="246">
        <v>16</v>
      </c>
      <c r="F6" s="247">
        <f t="shared" si="0"/>
        <v>51.9</v>
      </c>
      <c r="G6" s="353">
        <f t="shared" si="1"/>
        <v>48.1</v>
      </c>
      <c r="H6" s="353">
        <f t="shared" si="2"/>
        <v>148.1</v>
      </c>
      <c r="I6" s="353">
        <f t="shared" si="3"/>
        <v>348.1</v>
      </c>
      <c r="J6" s="134">
        <f t="shared" si="4"/>
        <v>4448.1000000000004</v>
      </c>
      <c r="K6" s="133">
        <f t="shared" si="5"/>
        <v>3448.1</v>
      </c>
      <c r="L6" s="132">
        <v>45425</v>
      </c>
      <c r="M6" s="128" t="s">
        <v>22</v>
      </c>
      <c r="N6" s="130" t="s">
        <v>23</v>
      </c>
    </row>
    <row r="7" spans="1:14" ht="12.75" customHeight="1" x14ac:dyDescent="0.2">
      <c r="A7" s="585">
        <v>606</v>
      </c>
      <c r="B7" s="244"/>
      <c r="C7" s="228"/>
      <c r="D7" s="137"/>
      <c r="E7" s="246"/>
      <c r="F7" s="247">
        <f t="shared" ref="F7:F13" si="6">SUM(E7,D7)</f>
        <v>0</v>
      </c>
      <c r="G7" s="135">
        <f t="shared" si="1"/>
        <v>100</v>
      </c>
      <c r="H7" s="134">
        <f t="shared" si="2"/>
        <v>200</v>
      </c>
      <c r="I7" s="134">
        <f t="shared" si="3"/>
        <v>400</v>
      </c>
      <c r="J7" s="134">
        <f t="shared" si="4"/>
        <v>4500</v>
      </c>
      <c r="K7" s="248">
        <f t="shared" si="5"/>
        <v>3500</v>
      </c>
      <c r="L7" s="132"/>
      <c r="M7" s="128"/>
      <c r="N7" s="130"/>
    </row>
    <row r="8" spans="1:14" ht="12.75" customHeight="1" x14ac:dyDescent="0.2">
      <c r="A8" s="584">
        <v>607</v>
      </c>
      <c r="B8" s="244"/>
      <c r="C8" s="245"/>
      <c r="D8" s="137"/>
      <c r="E8" s="246"/>
      <c r="F8" s="247">
        <f t="shared" si="6"/>
        <v>0</v>
      </c>
      <c r="G8" s="135">
        <f t="shared" si="1"/>
        <v>100</v>
      </c>
      <c r="H8" s="134">
        <f t="shared" si="2"/>
        <v>200</v>
      </c>
      <c r="I8" s="134">
        <f t="shared" si="3"/>
        <v>400</v>
      </c>
      <c r="J8" s="134">
        <f t="shared" si="4"/>
        <v>4500</v>
      </c>
      <c r="K8" s="248">
        <f t="shared" si="5"/>
        <v>3500</v>
      </c>
      <c r="L8" s="132"/>
      <c r="M8" s="128"/>
      <c r="N8" s="130"/>
    </row>
    <row r="9" spans="1:14" ht="12.75" customHeight="1" x14ac:dyDescent="0.2">
      <c r="A9" s="584">
        <v>608</v>
      </c>
      <c r="B9" s="244"/>
      <c r="C9" s="245"/>
      <c r="D9" s="137"/>
      <c r="E9" s="246"/>
      <c r="F9" s="247">
        <f t="shared" si="6"/>
        <v>0</v>
      </c>
      <c r="G9" s="135">
        <f t="shared" si="1"/>
        <v>100</v>
      </c>
      <c r="H9" s="134">
        <f t="shared" si="2"/>
        <v>200</v>
      </c>
      <c r="I9" s="134">
        <f t="shared" si="3"/>
        <v>400</v>
      </c>
      <c r="J9" s="134">
        <f t="shared" si="4"/>
        <v>4500</v>
      </c>
      <c r="K9" s="248">
        <f t="shared" si="5"/>
        <v>3500</v>
      </c>
      <c r="L9" s="132"/>
      <c r="M9" s="128"/>
      <c r="N9" s="130"/>
    </row>
    <row r="10" spans="1:14" ht="12.75" customHeight="1" x14ac:dyDescent="0.2">
      <c r="A10" s="584">
        <v>609</v>
      </c>
      <c r="B10" s="139"/>
      <c r="C10" s="138"/>
      <c r="D10" s="137"/>
      <c r="E10" s="136"/>
      <c r="F10" s="249">
        <f t="shared" si="6"/>
        <v>0</v>
      </c>
      <c r="G10" s="353">
        <f t="shared" si="1"/>
        <v>100</v>
      </c>
      <c r="H10" s="353">
        <f t="shared" si="2"/>
        <v>200</v>
      </c>
      <c r="I10" s="353">
        <f t="shared" si="3"/>
        <v>400</v>
      </c>
      <c r="J10" s="134">
        <f t="shared" si="4"/>
        <v>4500</v>
      </c>
      <c r="K10" s="133">
        <f t="shared" si="5"/>
        <v>3500</v>
      </c>
      <c r="L10" s="132"/>
      <c r="M10" s="128"/>
      <c r="N10" s="130"/>
    </row>
    <row r="11" spans="1:14" ht="12.75" customHeight="1" x14ac:dyDescent="0.2">
      <c r="A11" s="584">
        <v>610</v>
      </c>
      <c r="B11" s="139"/>
      <c r="C11" s="182"/>
      <c r="D11" s="137"/>
      <c r="E11" s="136"/>
      <c r="F11" s="249">
        <f t="shared" si="6"/>
        <v>0</v>
      </c>
      <c r="G11" s="353">
        <f t="shared" si="1"/>
        <v>100</v>
      </c>
      <c r="H11" s="353">
        <f t="shared" si="2"/>
        <v>200</v>
      </c>
      <c r="I11" s="353">
        <f t="shared" si="3"/>
        <v>400</v>
      </c>
      <c r="J11" s="134">
        <f t="shared" si="4"/>
        <v>4500</v>
      </c>
      <c r="K11" s="133">
        <f t="shared" si="5"/>
        <v>3500</v>
      </c>
      <c r="L11" s="132"/>
      <c r="M11" s="128"/>
      <c r="N11" s="130"/>
    </row>
    <row r="12" spans="1:14" ht="12.75" customHeight="1" x14ac:dyDescent="0.2">
      <c r="A12" s="585">
        <v>611</v>
      </c>
      <c r="B12" s="244"/>
      <c r="C12" s="245"/>
      <c r="D12" s="137"/>
      <c r="E12" s="246"/>
      <c r="F12" s="247">
        <f t="shared" si="6"/>
        <v>0</v>
      </c>
      <c r="G12" s="135">
        <f t="shared" si="1"/>
        <v>100</v>
      </c>
      <c r="H12" s="134">
        <f t="shared" si="2"/>
        <v>200</v>
      </c>
      <c r="I12" s="134">
        <f t="shared" si="3"/>
        <v>400</v>
      </c>
      <c r="J12" s="134">
        <f t="shared" si="4"/>
        <v>4500</v>
      </c>
      <c r="K12" s="248">
        <f t="shared" si="5"/>
        <v>3500</v>
      </c>
      <c r="L12" s="132"/>
      <c r="M12" s="329"/>
      <c r="N12" s="330"/>
    </row>
    <row r="13" spans="1:14" ht="12.75" customHeight="1" thickBot="1" x14ac:dyDescent="0.25">
      <c r="A13" s="351">
        <v>612</v>
      </c>
      <c r="B13" s="621"/>
      <c r="C13" s="622"/>
      <c r="D13" s="623"/>
      <c r="E13" s="624"/>
      <c r="F13" s="625">
        <f t="shared" si="6"/>
        <v>0</v>
      </c>
      <c r="G13" s="626">
        <f t="shared" si="1"/>
        <v>100</v>
      </c>
      <c r="H13" s="626">
        <f t="shared" si="2"/>
        <v>200</v>
      </c>
      <c r="I13" s="626">
        <f t="shared" si="3"/>
        <v>400</v>
      </c>
      <c r="J13" s="627">
        <f t="shared" si="4"/>
        <v>4500</v>
      </c>
      <c r="K13" s="628">
        <f t="shared" si="5"/>
        <v>3500</v>
      </c>
      <c r="L13" s="629"/>
      <c r="M13" s="128"/>
      <c r="N13" s="131"/>
    </row>
    <row r="14" spans="1:14" ht="29.5" customHeight="1" thickBot="1" x14ac:dyDescent="0.25">
      <c r="A14" s="334" t="s">
        <v>24</v>
      </c>
      <c r="B14" s="617" t="s">
        <v>25</v>
      </c>
      <c r="C14" s="618" t="s">
        <v>26</v>
      </c>
      <c r="D14" s="617" t="s">
        <v>27</v>
      </c>
      <c r="E14" s="619" t="s">
        <v>28</v>
      </c>
      <c r="F14" s="620" t="s">
        <v>29</v>
      </c>
      <c r="G14" s="630" t="s">
        <v>30</v>
      </c>
      <c r="H14" s="631" t="s">
        <v>31</v>
      </c>
      <c r="I14" s="632" t="s">
        <v>32</v>
      </c>
      <c r="J14" s="633" t="s">
        <v>33</v>
      </c>
      <c r="K14" s="617" t="s">
        <v>34</v>
      </c>
      <c r="L14" s="618" t="s">
        <v>35</v>
      </c>
      <c r="M14" s="617" t="s">
        <v>36</v>
      </c>
      <c r="N14" s="126"/>
    </row>
    <row r="15" spans="1:14" ht="12.75" customHeight="1" x14ac:dyDescent="0.2">
      <c r="A15" s="331" t="s">
        <v>37</v>
      </c>
      <c r="B15" s="314"/>
      <c r="C15" s="314"/>
      <c r="D15" s="873"/>
      <c r="E15" s="315">
        <f>SUM(F13)</f>
        <v>0</v>
      </c>
      <c r="F15" s="316"/>
      <c r="G15" s="315"/>
      <c r="H15" s="314"/>
      <c r="I15" s="314"/>
      <c r="J15" s="315"/>
      <c r="K15" s="324"/>
      <c r="L15" s="314"/>
      <c r="M15" s="317"/>
      <c r="N15" s="126"/>
    </row>
    <row r="16" spans="1:14" ht="12.75" customHeight="1" x14ac:dyDescent="0.2">
      <c r="A16" s="332" t="s">
        <v>38</v>
      </c>
      <c r="B16" s="197"/>
      <c r="C16" s="197"/>
      <c r="D16" s="874">
        <v>0.2</v>
      </c>
      <c r="E16" s="198">
        <f t="shared" ref="E16:E26" si="7">SUM(F14)</f>
        <v>0</v>
      </c>
      <c r="F16" s="199"/>
      <c r="G16" s="198"/>
      <c r="H16" s="197"/>
      <c r="I16" s="197"/>
      <c r="J16" s="198"/>
      <c r="K16" s="197"/>
      <c r="L16" s="197"/>
      <c r="M16" s="318"/>
      <c r="N16" s="126"/>
    </row>
    <row r="17" spans="1:14" ht="12.75" customHeight="1" x14ac:dyDescent="0.2">
      <c r="A17" s="332" t="s">
        <v>39</v>
      </c>
      <c r="B17" s="197"/>
      <c r="C17" s="197"/>
      <c r="D17" s="874"/>
      <c r="E17" s="198">
        <f t="shared" si="7"/>
        <v>0</v>
      </c>
      <c r="F17" s="199"/>
      <c r="G17" s="198"/>
      <c r="H17" s="197"/>
      <c r="I17" s="197"/>
      <c r="J17" s="198"/>
      <c r="K17" s="325"/>
      <c r="L17" s="197"/>
      <c r="M17" s="318"/>
      <c r="N17" s="126"/>
    </row>
    <row r="18" spans="1:14" ht="12.75" customHeight="1" x14ac:dyDescent="0.2">
      <c r="A18" s="332" t="s">
        <v>40</v>
      </c>
      <c r="B18" s="197"/>
      <c r="C18" s="197"/>
      <c r="D18" s="874"/>
      <c r="E18" s="198">
        <f t="shared" si="7"/>
        <v>0</v>
      </c>
      <c r="F18" s="309"/>
      <c r="G18" s="198"/>
      <c r="H18" s="197"/>
      <c r="I18" s="197"/>
      <c r="J18" s="198"/>
      <c r="K18" s="197"/>
      <c r="L18" s="197"/>
      <c r="M18" s="318"/>
      <c r="N18" s="126"/>
    </row>
    <row r="19" spans="1:14" ht="12.75" customHeight="1" x14ac:dyDescent="0.2">
      <c r="A19" s="332" t="s">
        <v>41</v>
      </c>
      <c r="B19" s="195"/>
      <c r="C19" s="195"/>
      <c r="D19" s="875"/>
      <c r="E19" s="196">
        <f t="shared" si="7"/>
        <v>0</v>
      </c>
      <c r="F19" s="308"/>
      <c r="G19" s="196"/>
      <c r="H19" s="195"/>
      <c r="I19" s="195"/>
      <c r="J19" s="196"/>
      <c r="K19" s="326"/>
      <c r="L19" s="195"/>
      <c r="M19" s="319"/>
      <c r="N19" s="126"/>
    </row>
    <row r="20" spans="1:14" ht="12.75" customHeight="1" x14ac:dyDescent="0.2">
      <c r="A20" s="332" t="s">
        <v>42</v>
      </c>
      <c r="B20" s="197"/>
      <c r="C20" s="197"/>
      <c r="D20" s="874"/>
      <c r="E20" s="198">
        <f t="shared" si="7"/>
        <v>0</v>
      </c>
      <c r="F20" s="199"/>
      <c r="G20" s="198"/>
      <c r="H20" s="197"/>
      <c r="I20" s="197"/>
      <c r="J20" s="198"/>
      <c r="K20" s="197"/>
      <c r="L20" s="197"/>
      <c r="M20" s="318"/>
      <c r="N20" s="126"/>
    </row>
    <row r="21" spans="1:14" ht="12.75" customHeight="1" x14ac:dyDescent="0.2">
      <c r="A21" s="332" t="s">
        <v>43</v>
      </c>
      <c r="B21" s="197"/>
      <c r="C21" s="197"/>
      <c r="D21" s="874"/>
      <c r="E21" s="198">
        <f t="shared" si="7"/>
        <v>0</v>
      </c>
      <c r="F21" s="199"/>
      <c r="G21" s="198"/>
      <c r="H21" s="197"/>
      <c r="I21" s="197"/>
      <c r="J21" s="198"/>
      <c r="K21" s="325"/>
      <c r="L21" s="197"/>
      <c r="M21" s="318"/>
      <c r="N21" s="126"/>
    </row>
    <row r="22" spans="1:14" ht="15" customHeight="1" x14ac:dyDescent="0.2">
      <c r="A22" s="332" t="s">
        <v>44</v>
      </c>
      <c r="B22" s="197"/>
      <c r="C22" s="197"/>
      <c r="D22" s="874"/>
      <c r="E22" s="198">
        <f t="shared" si="7"/>
        <v>0</v>
      </c>
      <c r="F22" s="309"/>
      <c r="G22" s="198"/>
      <c r="H22" s="197"/>
      <c r="I22" s="197"/>
      <c r="J22" s="198"/>
      <c r="K22" s="197"/>
      <c r="L22" s="197"/>
      <c r="M22" s="318"/>
      <c r="N22" s="126"/>
    </row>
    <row r="23" spans="1:14" ht="15" customHeight="1" x14ac:dyDescent="0.2">
      <c r="A23" s="332" t="s">
        <v>45</v>
      </c>
      <c r="B23" s="195"/>
      <c r="C23" s="195"/>
      <c r="D23" s="875"/>
      <c r="E23" s="196">
        <f t="shared" si="7"/>
        <v>0</v>
      </c>
      <c r="F23" s="308"/>
      <c r="G23" s="196"/>
      <c r="H23" s="195"/>
      <c r="I23" s="195"/>
      <c r="J23" s="196"/>
      <c r="K23" s="326"/>
      <c r="L23" s="195"/>
      <c r="M23" s="319"/>
      <c r="N23" s="126"/>
    </row>
    <row r="24" spans="1:14" ht="15" customHeight="1" x14ac:dyDescent="0.2">
      <c r="A24" s="332" t="s">
        <v>46</v>
      </c>
      <c r="B24" s="197"/>
      <c r="C24" s="197"/>
      <c r="D24" s="874"/>
      <c r="E24" s="198">
        <f t="shared" si="7"/>
        <v>0</v>
      </c>
      <c r="F24" s="199"/>
      <c r="G24" s="198"/>
      <c r="H24" s="197"/>
      <c r="I24" s="197"/>
      <c r="J24" s="198"/>
      <c r="K24" s="197"/>
      <c r="L24" s="197"/>
      <c r="M24" s="318"/>
      <c r="N24" s="126"/>
    </row>
    <row r="25" spans="1:14" ht="15" customHeight="1" x14ac:dyDescent="0.2">
      <c r="A25" s="332" t="s">
        <v>47</v>
      </c>
      <c r="B25" s="197"/>
      <c r="C25" s="197"/>
      <c r="D25" s="874"/>
      <c r="E25" s="198">
        <f t="shared" si="7"/>
        <v>0</v>
      </c>
      <c r="F25" s="199"/>
      <c r="G25" s="198"/>
      <c r="H25" s="197"/>
      <c r="I25" s="197"/>
      <c r="J25" s="198"/>
      <c r="K25" s="325"/>
      <c r="L25" s="197"/>
      <c r="M25" s="318"/>
      <c r="N25" s="126"/>
    </row>
    <row r="26" spans="1:14" ht="15" customHeight="1" thickBot="1" x14ac:dyDescent="0.25">
      <c r="A26" s="333" t="s">
        <v>48</v>
      </c>
      <c r="B26" s="320"/>
      <c r="C26" s="320"/>
      <c r="D26" s="876"/>
      <c r="E26" s="321">
        <f t="shared" si="7"/>
        <v>0</v>
      </c>
      <c r="F26" s="322"/>
      <c r="G26" s="321"/>
      <c r="H26" s="320"/>
      <c r="I26" s="320"/>
      <c r="J26" s="321"/>
      <c r="K26" s="320"/>
      <c r="L26" s="320"/>
      <c r="M26" s="323"/>
      <c r="N26" s="126"/>
    </row>
    <row r="27" spans="1:14" ht="27" customHeight="1" thickBot="1" x14ac:dyDescent="0.25">
      <c r="A27" s="352" t="s">
        <v>49</v>
      </c>
      <c r="B27" s="328">
        <f>SUM(B15:B26)</f>
        <v>0</v>
      </c>
      <c r="C27" s="328">
        <f>SUM(C15:C26)</f>
        <v>0</v>
      </c>
      <c r="D27" s="877">
        <f>SUM(D15:D26)</f>
        <v>0.2</v>
      </c>
      <c r="E27" s="310">
        <f t="shared" ref="E27:M27" si="8">SUM(E15:E26)</f>
        <v>0</v>
      </c>
      <c r="F27" s="311">
        <f t="shared" si="8"/>
        <v>0</v>
      </c>
      <c r="G27" s="312">
        <f t="shared" si="8"/>
        <v>0</v>
      </c>
      <c r="H27" s="327">
        <f t="shared" si="8"/>
        <v>0</v>
      </c>
      <c r="I27" s="327">
        <f t="shared" si="8"/>
        <v>0</v>
      </c>
      <c r="J27" s="327">
        <f t="shared" si="8"/>
        <v>0</v>
      </c>
      <c r="K27" s="313">
        <f t="shared" si="8"/>
        <v>0</v>
      </c>
      <c r="L27" s="313">
        <f t="shared" si="8"/>
        <v>0</v>
      </c>
      <c r="M27" s="313">
        <f t="shared" si="8"/>
        <v>0</v>
      </c>
      <c r="N27" s="126"/>
    </row>
    <row r="28" spans="1:14" ht="15" customHeight="1" x14ac:dyDescent="0.2">
      <c r="F28"/>
      <c r="G28"/>
      <c r="H28"/>
      <c r="I28"/>
      <c r="J28"/>
      <c r="K28"/>
    </row>
    <row r="29" spans="1:14" ht="15" customHeight="1" x14ac:dyDescent="0.2">
      <c r="F29" s="205"/>
      <c r="G29"/>
      <c r="H29"/>
      <c r="I29"/>
      <c r="J29"/>
      <c r="K29"/>
    </row>
  </sheetData>
  <sheetProtection formatCells="0" formatColumns="0" formatRows="0" insertColumns="0" insertRows="0" insertHyperlinks="0" deleteColumns="0" deleteRows="0" sort="0" autoFilter="0" pivotTables="0"/>
  <phoneticPr fontId="27" type="noConversion"/>
  <conditionalFormatting sqref="A1:I1 L1:M1">
    <cfRule type="iconSet" priority="5">
      <iconSet iconSet="3Arrows">
        <cfvo type="percent" val="0"/>
        <cfvo type="percent" val="33"/>
        <cfvo type="percent" val="67"/>
      </iconSet>
    </cfRule>
  </conditionalFormatting>
  <conditionalFormatting sqref="B2:B13">
    <cfRule type="containsText" dxfId="1" priority="38" operator="containsText" text="PMCS">
      <formula>NOT(ISERROR(SEARCH("PMCS",B2)))</formula>
    </cfRule>
    <cfRule type="containsText" dxfId="0" priority="39" operator="containsText" text="PMCM">
      <formula>NOT(ISERROR(SEARCH("PMCM",B2)))</formula>
    </cfRule>
  </conditionalFormatting>
  <conditionalFormatting sqref="J1:K1">
    <cfRule type="iconSet" priority="1">
      <iconSet iconSet="3Arrows">
        <cfvo type="percent" val="0"/>
        <cfvo type="percent" val="33"/>
        <cfvo type="percent" val="67"/>
      </iconSet>
    </cfRule>
  </conditionalFormatting>
  <printOptions horizontalCentered="1" verticalCentered="1" gridLines="1"/>
  <pageMargins left="0.25" right="0.25" top="0.25" bottom="0.25" header="0.3" footer="0.3"/>
  <pageSetup scale="80" orientation="portrait" horizontalDpi="300" verticalDpi="300" r:id="rId1"/>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3DD60-BB60-4C47-863A-ADEE4D2C0FDE}">
  <sheetPr>
    <tabColor theme="1"/>
    <pageSetUpPr fitToPage="1"/>
  </sheetPr>
  <dimension ref="A1:P53"/>
  <sheetViews>
    <sheetView zoomScale="90" zoomScaleNormal="90" workbookViewId="0">
      <pane ySplit="1" topLeftCell="A2" activePane="bottomLeft" state="frozen"/>
      <selection activeCell="J79" sqref="J79"/>
      <selection pane="bottomLeft" activeCell="L23" sqref="L23"/>
    </sheetView>
  </sheetViews>
  <sheetFormatPr baseColWidth="10" defaultColWidth="8.83203125" defaultRowHeight="15" customHeight="1" x14ac:dyDescent="0.2"/>
  <cols>
    <col min="1" max="1" width="14" style="56" customWidth="1"/>
    <col min="2" max="2" width="7.33203125" bestFit="1" customWidth="1"/>
    <col min="3" max="3" width="41" customWidth="1"/>
    <col min="4" max="4" width="13.5" bestFit="1" customWidth="1"/>
    <col min="5" max="5" width="16" customWidth="1"/>
    <col min="6" max="6" width="14.33203125" customWidth="1"/>
    <col min="7" max="7" width="14.6640625" customWidth="1"/>
    <col min="8" max="8" width="17.33203125" customWidth="1"/>
    <col min="9" max="9" width="7.33203125" customWidth="1"/>
    <col min="10" max="10" width="11" bestFit="1" customWidth="1"/>
    <col min="13" max="13" width="38.6640625" customWidth="1"/>
    <col min="14" max="14" width="20.5" customWidth="1"/>
    <col min="15" max="15" width="19.5" customWidth="1"/>
    <col min="16" max="16" width="16.5" customWidth="1"/>
  </cols>
  <sheetData>
    <row r="1" spans="1:16" ht="38" customHeight="1" thickBot="1" x14ac:dyDescent="0.25">
      <c r="A1" s="691" t="s">
        <v>353</v>
      </c>
      <c r="B1" s="692" t="s">
        <v>354</v>
      </c>
      <c r="C1" s="692" t="s">
        <v>355</v>
      </c>
      <c r="D1" s="692" t="s">
        <v>356</v>
      </c>
      <c r="E1" s="692" t="s">
        <v>357</v>
      </c>
      <c r="F1" s="692" t="s">
        <v>358</v>
      </c>
      <c r="G1" s="692" t="s">
        <v>359</v>
      </c>
      <c r="H1" s="693" t="s">
        <v>360</v>
      </c>
      <c r="I1" s="574"/>
      <c r="J1" s="656" t="s">
        <v>361</v>
      </c>
      <c r="K1" s="657" t="s">
        <v>362</v>
      </c>
      <c r="L1" s="658" t="s">
        <v>363</v>
      </c>
      <c r="M1" s="659" t="s">
        <v>364</v>
      </c>
      <c r="N1" s="660" t="s">
        <v>365</v>
      </c>
      <c r="O1" s="661" t="s">
        <v>366</v>
      </c>
      <c r="P1" s="662" t="s">
        <v>367</v>
      </c>
    </row>
    <row r="2" spans="1:16" ht="15.5" customHeight="1" x14ac:dyDescent="0.2">
      <c r="A2" s="123">
        <v>45525</v>
      </c>
      <c r="B2" s="104">
        <v>1</v>
      </c>
      <c r="C2" s="104" t="s">
        <v>428</v>
      </c>
      <c r="D2" s="104">
        <v>1.6</v>
      </c>
      <c r="E2" s="104">
        <v>1.6</v>
      </c>
      <c r="F2" s="104">
        <v>1.6</v>
      </c>
      <c r="G2" s="104">
        <v>1</v>
      </c>
      <c r="H2" s="124">
        <v>3</v>
      </c>
      <c r="I2" s="155"/>
      <c r="J2" s="701">
        <v>45621</v>
      </c>
      <c r="K2" s="670">
        <v>51.9</v>
      </c>
      <c r="L2" s="671"/>
      <c r="M2" s="684" t="s">
        <v>369</v>
      </c>
      <c r="N2" s="672" t="s">
        <v>370</v>
      </c>
      <c r="O2" s="671" t="s">
        <v>371</v>
      </c>
      <c r="P2" s="679">
        <v>2642842</v>
      </c>
    </row>
    <row r="3" spans="1:16" ht="16" customHeight="1" x14ac:dyDescent="0.2">
      <c r="A3" s="123">
        <v>45526</v>
      </c>
      <c r="B3" s="104">
        <v>2</v>
      </c>
      <c r="C3" s="104" t="s">
        <v>429</v>
      </c>
      <c r="D3" s="104">
        <v>1</v>
      </c>
      <c r="E3" s="104">
        <v>2.6</v>
      </c>
      <c r="F3" s="104">
        <v>1</v>
      </c>
      <c r="G3" s="104">
        <v>1</v>
      </c>
      <c r="H3" s="124">
        <v>2</v>
      </c>
      <c r="I3" s="155"/>
      <c r="J3" s="702">
        <v>45629</v>
      </c>
      <c r="K3" s="673">
        <v>51.9</v>
      </c>
      <c r="L3" s="689"/>
      <c r="M3" s="686" t="s">
        <v>374</v>
      </c>
      <c r="N3" s="674" t="s">
        <v>370</v>
      </c>
      <c r="O3" s="675" t="s">
        <v>371</v>
      </c>
      <c r="P3" s="679">
        <v>2642842</v>
      </c>
    </row>
    <row r="4" spans="1:16" ht="16" customHeight="1" x14ac:dyDescent="0.2">
      <c r="A4" s="123">
        <v>45530</v>
      </c>
      <c r="B4" s="104">
        <v>3</v>
      </c>
      <c r="C4" s="104" t="s">
        <v>430</v>
      </c>
      <c r="D4" s="104">
        <v>0.9</v>
      </c>
      <c r="E4" s="104">
        <v>3.5</v>
      </c>
      <c r="F4" s="104">
        <v>0.9</v>
      </c>
      <c r="G4" s="104">
        <v>1</v>
      </c>
      <c r="H4" s="124">
        <v>3</v>
      </c>
      <c r="I4" s="155"/>
      <c r="J4" s="702">
        <v>45629</v>
      </c>
      <c r="K4" s="676">
        <v>51.9</v>
      </c>
      <c r="L4" s="664" t="s">
        <v>378</v>
      </c>
      <c r="M4" s="665" t="s">
        <v>376</v>
      </c>
      <c r="N4" s="674" t="s">
        <v>370</v>
      </c>
      <c r="O4" s="675" t="s">
        <v>371</v>
      </c>
      <c r="P4" s="679">
        <v>2642842</v>
      </c>
    </row>
    <row r="5" spans="1:16" ht="16" customHeight="1" x14ac:dyDescent="0.2">
      <c r="A5" s="667">
        <v>45532</v>
      </c>
      <c r="B5" s="668">
        <v>4</v>
      </c>
      <c r="C5" s="668" t="s">
        <v>425</v>
      </c>
      <c r="D5" s="104">
        <v>0.7</v>
      </c>
      <c r="E5" s="104">
        <v>4.2</v>
      </c>
      <c r="F5" s="104">
        <v>0.7</v>
      </c>
      <c r="G5" s="104">
        <v>1</v>
      </c>
      <c r="H5" s="124">
        <v>3</v>
      </c>
      <c r="I5" s="155"/>
      <c r="J5" s="702">
        <v>45629</v>
      </c>
      <c r="K5" s="673">
        <v>51.9</v>
      </c>
      <c r="L5" s="664" t="s">
        <v>378</v>
      </c>
      <c r="M5" s="665" t="s">
        <v>95</v>
      </c>
      <c r="N5" s="678" t="s">
        <v>370</v>
      </c>
      <c r="O5" s="677" t="s">
        <v>371</v>
      </c>
      <c r="P5" s="680">
        <v>2642842</v>
      </c>
    </row>
    <row r="6" spans="1:16" ht="16" customHeight="1" x14ac:dyDescent="0.2">
      <c r="A6" s="123">
        <v>45574</v>
      </c>
      <c r="B6" s="104">
        <v>5</v>
      </c>
      <c r="C6" s="104" t="s">
        <v>431</v>
      </c>
      <c r="D6" s="104">
        <v>1.4</v>
      </c>
      <c r="E6" s="104">
        <v>5.6</v>
      </c>
      <c r="F6" s="104">
        <v>1.4</v>
      </c>
      <c r="G6" s="104">
        <v>1</v>
      </c>
      <c r="H6" s="124">
        <v>5</v>
      </c>
      <c r="I6" s="155"/>
      <c r="J6" s="702">
        <v>45637</v>
      </c>
      <c r="K6" s="676">
        <v>51.9</v>
      </c>
      <c r="L6" s="664" t="s">
        <v>378</v>
      </c>
      <c r="M6" s="665" t="s">
        <v>376</v>
      </c>
      <c r="N6" s="674" t="s">
        <v>370</v>
      </c>
      <c r="O6" s="675" t="s">
        <v>371</v>
      </c>
      <c r="P6" s="679">
        <v>2642842</v>
      </c>
    </row>
    <row r="7" spans="1:16" ht="16" customHeight="1" x14ac:dyDescent="0.2">
      <c r="A7" s="123">
        <v>45575</v>
      </c>
      <c r="B7" s="104">
        <v>6</v>
      </c>
      <c r="C7" s="104" t="s">
        <v>432</v>
      </c>
      <c r="D7" s="104">
        <v>0.1</v>
      </c>
      <c r="E7" s="104">
        <v>5.7</v>
      </c>
      <c r="F7" s="104">
        <v>0.1</v>
      </c>
      <c r="G7" s="104">
        <v>1</v>
      </c>
      <c r="H7" s="124">
        <v>1</v>
      </c>
      <c r="I7" s="155"/>
      <c r="J7" s="700">
        <v>45656</v>
      </c>
      <c r="K7" s="673">
        <v>51.9</v>
      </c>
      <c r="L7" s="664" t="s">
        <v>378</v>
      </c>
      <c r="M7" s="663" t="s">
        <v>381</v>
      </c>
      <c r="N7" s="674" t="s">
        <v>370</v>
      </c>
      <c r="O7" s="675" t="s">
        <v>371</v>
      </c>
      <c r="P7" s="680">
        <v>2642842</v>
      </c>
    </row>
    <row r="8" spans="1:16" ht="15.5" customHeight="1" x14ac:dyDescent="0.2">
      <c r="A8" s="123">
        <v>45597</v>
      </c>
      <c r="B8" s="669" t="s">
        <v>433</v>
      </c>
      <c r="C8" s="104" t="s">
        <v>390</v>
      </c>
      <c r="D8" s="104">
        <v>46.2</v>
      </c>
      <c r="E8" s="104">
        <v>51.9</v>
      </c>
      <c r="F8" s="104">
        <v>46.2</v>
      </c>
      <c r="G8" s="104">
        <v>16</v>
      </c>
      <c r="H8" s="124">
        <v>16</v>
      </c>
      <c r="I8" s="155"/>
      <c r="J8" s="700">
        <v>45656</v>
      </c>
      <c r="K8" s="676">
        <v>51.9</v>
      </c>
      <c r="L8" s="664" t="s">
        <v>378</v>
      </c>
      <c r="M8" s="686" t="s">
        <v>374</v>
      </c>
      <c r="N8" s="674" t="s">
        <v>370</v>
      </c>
      <c r="O8" s="675" t="s">
        <v>371</v>
      </c>
      <c r="P8" s="679">
        <v>2642842</v>
      </c>
    </row>
    <row r="9" spans="1:16" ht="17" x14ac:dyDescent="0.2">
      <c r="A9" s="123"/>
      <c r="B9" s="104"/>
      <c r="C9" s="104"/>
      <c r="D9" s="104"/>
      <c r="E9" s="104"/>
      <c r="F9" s="104"/>
      <c r="G9" s="104"/>
      <c r="H9" s="124"/>
      <c r="I9" s="155"/>
      <c r="J9" s="702">
        <v>45666</v>
      </c>
      <c r="K9" s="676">
        <v>51.9</v>
      </c>
      <c r="L9" s="664" t="s">
        <v>378</v>
      </c>
      <c r="M9" s="665" t="s">
        <v>376</v>
      </c>
      <c r="N9" s="674" t="s">
        <v>370</v>
      </c>
      <c r="O9" s="675" t="s">
        <v>371</v>
      </c>
      <c r="P9" s="679">
        <v>2642842</v>
      </c>
    </row>
    <row r="10" spans="1:16" ht="17" x14ac:dyDescent="0.2">
      <c r="A10" s="123"/>
      <c r="B10" s="104"/>
      <c r="C10" s="104"/>
      <c r="D10" s="104"/>
      <c r="E10" s="104"/>
      <c r="F10" s="104"/>
      <c r="G10" s="104"/>
      <c r="H10" s="124"/>
      <c r="I10" s="155"/>
      <c r="J10" s="702">
        <v>45678</v>
      </c>
      <c r="K10" s="676">
        <v>51.9</v>
      </c>
      <c r="L10" s="689"/>
      <c r="M10" s="663" t="s">
        <v>376</v>
      </c>
      <c r="N10" s="674" t="s">
        <v>370</v>
      </c>
      <c r="O10" s="675" t="s">
        <v>371</v>
      </c>
      <c r="P10" s="698">
        <v>2642842</v>
      </c>
    </row>
    <row r="11" spans="1:16" ht="17" x14ac:dyDescent="0.2">
      <c r="A11" s="123"/>
      <c r="B11" s="104"/>
      <c r="C11" s="104"/>
      <c r="D11" s="104"/>
      <c r="E11" s="104"/>
      <c r="F11" s="104"/>
      <c r="G11" s="104"/>
      <c r="H11" s="124"/>
      <c r="I11" s="155"/>
      <c r="J11" s="705">
        <v>45691</v>
      </c>
      <c r="K11" s="676">
        <v>51.9</v>
      </c>
      <c r="L11" s="681" t="s">
        <v>378</v>
      </c>
      <c r="M11" s="663" t="s">
        <v>376</v>
      </c>
      <c r="N11" s="674" t="s">
        <v>370</v>
      </c>
      <c r="O11" s="675" t="s">
        <v>371</v>
      </c>
      <c r="P11" s="698">
        <v>2642842</v>
      </c>
    </row>
    <row r="12" spans="1:16" ht="17" x14ac:dyDescent="0.2">
      <c r="A12" s="123"/>
      <c r="B12" s="104"/>
      <c r="C12" s="104"/>
      <c r="D12" s="104"/>
      <c r="E12" s="104"/>
      <c r="F12" s="104"/>
      <c r="G12" s="104"/>
      <c r="H12" s="124"/>
      <c r="I12" s="155"/>
      <c r="J12" s="705">
        <v>45691</v>
      </c>
      <c r="K12" s="676">
        <v>54.9</v>
      </c>
      <c r="L12" s="673">
        <v>21</v>
      </c>
      <c r="M12" s="663" t="s">
        <v>434</v>
      </c>
      <c r="N12" s="664" t="s">
        <v>378</v>
      </c>
      <c r="O12" s="664" t="s">
        <v>378</v>
      </c>
      <c r="P12" s="690"/>
    </row>
    <row r="13" spans="1:16" ht="17" x14ac:dyDescent="0.2">
      <c r="A13" s="123"/>
      <c r="B13" s="104"/>
      <c r="C13" s="104"/>
      <c r="D13" s="104"/>
      <c r="E13" s="104"/>
      <c r="F13" s="104"/>
      <c r="G13" s="104"/>
      <c r="H13" s="124"/>
      <c r="I13" s="155"/>
      <c r="J13" s="706">
        <v>45327</v>
      </c>
      <c r="K13" s="676">
        <v>55.9</v>
      </c>
      <c r="L13" s="677">
        <v>21</v>
      </c>
      <c r="M13" s="663" t="s">
        <v>435</v>
      </c>
      <c r="N13" s="664" t="s">
        <v>378</v>
      </c>
      <c r="O13" s="664" t="s">
        <v>378</v>
      </c>
      <c r="P13" s="690"/>
    </row>
    <row r="14" spans="1:16" ht="17" x14ac:dyDescent="0.2">
      <c r="A14" s="123"/>
      <c r="B14" s="104"/>
      <c r="C14" s="104"/>
      <c r="D14" s="104"/>
      <c r="E14" s="104"/>
      <c r="F14" s="104"/>
      <c r="G14" s="104"/>
      <c r="H14" s="124"/>
      <c r="I14" s="155"/>
      <c r="J14" s="700" t="s">
        <v>378</v>
      </c>
      <c r="K14" s="665" t="s">
        <v>378</v>
      </c>
      <c r="L14" s="664" t="s">
        <v>378</v>
      </c>
      <c r="M14" s="665" t="s">
        <v>378</v>
      </c>
      <c r="N14" s="664" t="s">
        <v>378</v>
      </c>
      <c r="O14" s="664" t="s">
        <v>378</v>
      </c>
      <c r="P14" s="690"/>
    </row>
    <row r="15" spans="1:16" ht="17" x14ac:dyDescent="0.2">
      <c r="A15" s="123"/>
      <c r="B15" s="104"/>
      <c r="C15" s="104"/>
      <c r="D15" s="104"/>
      <c r="E15" s="104"/>
      <c r="F15" s="104"/>
      <c r="G15" s="104"/>
      <c r="H15" s="124"/>
      <c r="I15" s="155"/>
      <c r="J15" s="700" t="s">
        <v>378</v>
      </c>
      <c r="K15" s="665" t="s">
        <v>378</v>
      </c>
      <c r="L15" s="664" t="s">
        <v>378</v>
      </c>
      <c r="M15" s="665" t="s">
        <v>378</v>
      </c>
      <c r="N15" s="664" t="s">
        <v>378</v>
      </c>
      <c r="O15" s="664" t="s">
        <v>378</v>
      </c>
      <c r="P15" s="690"/>
    </row>
    <row r="16" spans="1:16" ht="17" x14ac:dyDescent="0.2">
      <c r="A16" s="123"/>
      <c r="B16" s="104"/>
      <c r="C16" s="104"/>
      <c r="D16" s="104"/>
      <c r="E16" s="104"/>
      <c r="F16" s="104"/>
      <c r="G16" s="104"/>
      <c r="H16" s="124"/>
      <c r="I16" s="155"/>
      <c r="J16" s="700" t="s">
        <v>378</v>
      </c>
      <c r="K16" s="665" t="s">
        <v>378</v>
      </c>
      <c r="L16" s="664" t="s">
        <v>378</v>
      </c>
      <c r="M16" s="665" t="s">
        <v>378</v>
      </c>
      <c r="N16" s="664" t="s">
        <v>378</v>
      </c>
      <c r="O16" s="664" t="s">
        <v>378</v>
      </c>
      <c r="P16" s="690"/>
    </row>
    <row r="17" spans="1:16" ht="17" x14ac:dyDescent="0.2">
      <c r="A17" s="123"/>
      <c r="B17" s="104"/>
      <c r="C17" s="104"/>
      <c r="D17" s="104"/>
      <c r="E17" s="104"/>
      <c r="F17" s="104"/>
      <c r="G17" s="104"/>
      <c r="H17" s="124"/>
      <c r="I17" s="155"/>
      <c r="J17" s="700" t="s">
        <v>378</v>
      </c>
      <c r="K17" s="665" t="s">
        <v>378</v>
      </c>
      <c r="L17" s="664" t="s">
        <v>378</v>
      </c>
      <c r="M17" s="665" t="s">
        <v>378</v>
      </c>
      <c r="N17" s="664" t="s">
        <v>378</v>
      </c>
      <c r="O17" s="664" t="s">
        <v>378</v>
      </c>
      <c r="P17" s="690"/>
    </row>
    <row r="18" spans="1:16" ht="17" x14ac:dyDescent="0.2">
      <c r="A18" s="123"/>
      <c r="B18" s="104"/>
      <c r="C18" s="104"/>
      <c r="D18" s="104"/>
      <c r="E18" s="104"/>
      <c r="F18" s="104"/>
      <c r="G18" s="104"/>
      <c r="H18" s="124"/>
      <c r="I18" s="155"/>
      <c r="J18" s="700" t="s">
        <v>378</v>
      </c>
      <c r="K18" s="665" t="s">
        <v>378</v>
      </c>
      <c r="L18" s="664" t="s">
        <v>378</v>
      </c>
      <c r="M18" s="665" t="s">
        <v>378</v>
      </c>
      <c r="N18" s="664" t="s">
        <v>378</v>
      </c>
      <c r="O18" s="664" t="s">
        <v>378</v>
      </c>
      <c r="P18" s="690"/>
    </row>
    <row r="19" spans="1:16" ht="17" x14ac:dyDescent="0.2">
      <c r="A19" s="123"/>
      <c r="B19" s="104"/>
      <c r="C19" s="104"/>
      <c r="D19" s="104"/>
      <c r="E19" s="104"/>
      <c r="F19" s="104"/>
      <c r="G19" s="104"/>
      <c r="H19" s="124"/>
      <c r="I19" s="155"/>
      <c r="J19" s="700" t="s">
        <v>378</v>
      </c>
      <c r="K19" s="665" t="s">
        <v>378</v>
      </c>
      <c r="L19" s="664" t="s">
        <v>378</v>
      </c>
      <c r="M19" s="665" t="s">
        <v>378</v>
      </c>
      <c r="N19" s="664" t="s">
        <v>378</v>
      </c>
      <c r="O19" s="664" t="s">
        <v>378</v>
      </c>
      <c r="P19" s="690"/>
    </row>
    <row r="20" spans="1:16" ht="17" x14ac:dyDescent="0.2">
      <c r="A20" s="123"/>
      <c r="B20" s="104"/>
      <c r="C20" s="104"/>
      <c r="D20" s="104"/>
      <c r="E20" s="104"/>
      <c r="F20" s="104"/>
      <c r="G20" s="104"/>
      <c r="H20" s="124"/>
      <c r="I20" s="155"/>
      <c r="J20" s="700" t="s">
        <v>378</v>
      </c>
      <c r="K20" s="665" t="s">
        <v>378</v>
      </c>
      <c r="L20" s="664" t="s">
        <v>378</v>
      </c>
      <c r="M20" s="665" t="s">
        <v>378</v>
      </c>
      <c r="N20" s="664" t="s">
        <v>378</v>
      </c>
      <c r="O20" s="664" t="s">
        <v>378</v>
      </c>
      <c r="P20" s="690"/>
    </row>
    <row r="21" spans="1:16" ht="17" x14ac:dyDescent="0.2">
      <c r="A21" s="123"/>
      <c r="B21" s="104"/>
      <c r="C21" s="104"/>
      <c r="D21" s="104"/>
      <c r="E21" s="104"/>
      <c r="F21" s="104"/>
      <c r="G21" s="104"/>
      <c r="H21" s="124"/>
      <c r="I21" s="155"/>
      <c r="J21" s="700" t="s">
        <v>378</v>
      </c>
      <c r="K21" s="665" t="s">
        <v>378</v>
      </c>
      <c r="L21" s="664" t="s">
        <v>378</v>
      </c>
      <c r="M21" s="665" t="s">
        <v>378</v>
      </c>
      <c r="N21" s="664" t="s">
        <v>378</v>
      </c>
      <c r="O21" s="664" t="s">
        <v>378</v>
      </c>
      <c r="P21" s="690"/>
    </row>
    <row r="22" spans="1:16" ht="17" x14ac:dyDescent="0.2">
      <c r="A22" s="123"/>
      <c r="B22" s="104"/>
      <c r="C22" s="104"/>
      <c r="D22" s="104"/>
      <c r="E22" s="104"/>
      <c r="F22" s="104"/>
      <c r="G22" s="104"/>
      <c r="H22" s="124"/>
      <c r="I22" s="155"/>
      <c r="J22" s="700" t="s">
        <v>378</v>
      </c>
      <c r="K22" s="665" t="s">
        <v>378</v>
      </c>
      <c r="L22" s="664" t="s">
        <v>378</v>
      </c>
      <c r="M22" s="665" t="s">
        <v>378</v>
      </c>
      <c r="N22" s="664" t="s">
        <v>378</v>
      </c>
      <c r="O22" s="664" t="s">
        <v>378</v>
      </c>
      <c r="P22" s="690"/>
    </row>
    <row r="23" spans="1:16" ht="17" x14ac:dyDescent="0.2">
      <c r="A23" s="123"/>
      <c r="B23" s="104"/>
      <c r="C23" s="104"/>
      <c r="D23" s="104"/>
      <c r="E23" s="104"/>
      <c r="F23" s="104"/>
      <c r="G23" s="104"/>
      <c r="H23" s="124"/>
      <c r="I23" s="155"/>
      <c r="J23" s="700" t="s">
        <v>378</v>
      </c>
      <c r="K23" s="665" t="s">
        <v>378</v>
      </c>
      <c r="L23" s="664" t="s">
        <v>378</v>
      </c>
      <c r="M23" s="665" t="s">
        <v>378</v>
      </c>
      <c r="N23" s="664" t="s">
        <v>378</v>
      </c>
      <c r="O23" s="664" t="s">
        <v>378</v>
      </c>
      <c r="P23" s="690"/>
    </row>
    <row r="24" spans="1:16" ht="17" x14ac:dyDescent="0.2">
      <c r="A24" s="123"/>
      <c r="B24" s="104"/>
      <c r="C24" s="104"/>
      <c r="D24" s="104"/>
      <c r="E24" s="104"/>
      <c r="F24" s="104"/>
      <c r="G24" s="104"/>
      <c r="H24" s="124"/>
      <c r="I24" s="155"/>
      <c r="J24" s="700" t="s">
        <v>378</v>
      </c>
      <c r="K24" s="665" t="s">
        <v>378</v>
      </c>
      <c r="L24" s="664" t="s">
        <v>378</v>
      </c>
      <c r="M24" s="665" t="s">
        <v>378</v>
      </c>
      <c r="N24" s="664" t="s">
        <v>378</v>
      </c>
      <c r="O24" s="664" t="s">
        <v>378</v>
      </c>
      <c r="P24" s="690"/>
    </row>
    <row r="25" spans="1:16" ht="17" x14ac:dyDescent="0.2">
      <c r="A25" s="123"/>
      <c r="B25" s="104"/>
      <c r="C25" s="104"/>
      <c r="D25" s="104"/>
      <c r="E25" s="104"/>
      <c r="F25" s="104"/>
      <c r="G25" s="104"/>
      <c r="H25" s="124"/>
      <c r="I25" s="155"/>
      <c r="J25" s="700" t="s">
        <v>378</v>
      </c>
      <c r="K25" s="665" t="s">
        <v>378</v>
      </c>
      <c r="L25" s="664" t="s">
        <v>378</v>
      </c>
      <c r="M25" s="665" t="s">
        <v>378</v>
      </c>
      <c r="N25" s="664" t="s">
        <v>378</v>
      </c>
      <c r="O25" s="664" t="s">
        <v>378</v>
      </c>
      <c r="P25" s="690"/>
    </row>
    <row r="26" spans="1:16" ht="17" x14ac:dyDescent="0.2">
      <c r="A26" s="123"/>
      <c r="B26" s="104"/>
      <c r="C26" s="104"/>
      <c r="D26" s="104"/>
      <c r="E26" s="104"/>
      <c r="F26" s="104"/>
      <c r="G26" s="104"/>
      <c r="H26" s="124"/>
      <c r="I26" s="155"/>
      <c r="J26" s="664" t="s">
        <v>378</v>
      </c>
      <c r="K26" s="665" t="s">
        <v>378</v>
      </c>
      <c r="L26" s="664" t="s">
        <v>378</v>
      </c>
      <c r="M26" s="665" t="s">
        <v>378</v>
      </c>
      <c r="N26" s="664" t="s">
        <v>378</v>
      </c>
      <c r="O26" s="664" t="s">
        <v>378</v>
      </c>
      <c r="P26" s="690"/>
    </row>
    <row r="27" spans="1:16" ht="17" x14ac:dyDescent="0.2">
      <c r="A27" s="123"/>
      <c r="B27" s="104"/>
      <c r="C27" s="104"/>
      <c r="D27" s="104"/>
      <c r="E27" s="104"/>
      <c r="F27" s="104"/>
      <c r="G27" s="104"/>
      <c r="H27" s="124"/>
      <c r="I27" s="155"/>
      <c r="J27" s="664" t="s">
        <v>378</v>
      </c>
      <c r="K27" s="665" t="s">
        <v>378</v>
      </c>
      <c r="L27" s="664" t="s">
        <v>378</v>
      </c>
      <c r="M27" s="665" t="s">
        <v>378</v>
      </c>
      <c r="N27" s="664" t="s">
        <v>378</v>
      </c>
      <c r="O27" s="664" t="s">
        <v>378</v>
      </c>
      <c r="P27" s="690"/>
    </row>
    <row r="28" spans="1:16" ht="17" x14ac:dyDescent="0.2">
      <c r="A28" s="123"/>
      <c r="B28" s="104"/>
      <c r="C28" s="104"/>
      <c r="D28" s="104"/>
      <c r="E28" s="104"/>
      <c r="F28" s="104"/>
      <c r="G28" s="104"/>
      <c r="H28" s="124"/>
      <c r="I28" s="155"/>
      <c r="J28" s="664" t="s">
        <v>378</v>
      </c>
      <c r="K28" s="665" t="s">
        <v>378</v>
      </c>
      <c r="L28" s="664" t="s">
        <v>378</v>
      </c>
      <c r="M28" s="665" t="s">
        <v>378</v>
      </c>
      <c r="N28" s="664" t="s">
        <v>378</v>
      </c>
      <c r="O28" s="664" t="s">
        <v>378</v>
      </c>
      <c r="P28" s="690"/>
    </row>
    <row r="29" spans="1:16" ht="17" x14ac:dyDescent="0.2">
      <c r="A29" s="123"/>
      <c r="B29" s="104"/>
      <c r="C29" s="104"/>
      <c r="D29" s="104"/>
      <c r="E29" s="104"/>
      <c r="F29" s="104"/>
      <c r="G29" s="104"/>
      <c r="H29" s="124"/>
      <c r="I29" s="155"/>
      <c r="J29" s="664" t="s">
        <v>378</v>
      </c>
      <c r="K29" s="665" t="s">
        <v>378</v>
      </c>
      <c r="L29" s="664" t="s">
        <v>378</v>
      </c>
      <c r="M29" s="665" t="s">
        <v>378</v>
      </c>
      <c r="N29" s="664" t="s">
        <v>378</v>
      </c>
      <c r="O29" s="664" t="s">
        <v>378</v>
      </c>
      <c r="P29" s="690"/>
    </row>
    <row r="30" spans="1:16" ht="17" x14ac:dyDescent="0.2">
      <c r="A30" s="123"/>
      <c r="B30" s="104"/>
      <c r="C30" s="104"/>
      <c r="D30" s="104"/>
      <c r="E30" s="104"/>
      <c r="F30" s="104"/>
      <c r="G30" s="104"/>
      <c r="H30" s="124"/>
      <c r="I30" s="155"/>
      <c r="J30" s="664" t="s">
        <v>378</v>
      </c>
      <c r="K30" s="665" t="s">
        <v>378</v>
      </c>
      <c r="L30" s="664" t="s">
        <v>378</v>
      </c>
      <c r="M30" s="665" t="s">
        <v>378</v>
      </c>
      <c r="N30" s="664" t="s">
        <v>378</v>
      </c>
      <c r="O30" s="664" t="s">
        <v>378</v>
      </c>
      <c r="P30" s="690"/>
    </row>
    <row r="31" spans="1:16" ht="18" thickBot="1" x14ac:dyDescent="0.25">
      <c r="A31" s="123"/>
      <c r="B31" s="104"/>
      <c r="C31" s="104"/>
      <c r="D31" s="104"/>
      <c r="E31" s="104"/>
      <c r="F31" s="104"/>
      <c r="G31" s="104"/>
      <c r="H31" s="124"/>
      <c r="I31" s="155"/>
      <c r="J31" s="664" t="s">
        <v>378</v>
      </c>
      <c r="K31" s="665" t="s">
        <v>378</v>
      </c>
      <c r="L31" s="664" t="s">
        <v>378</v>
      </c>
      <c r="M31" s="665" t="s">
        <v>378</v>
      </c>
      <c r="N31" s="664" t="s">
        <v>378</v>
      </c>
      <c r="O31" s="664" t="s">
        <v>378</v>
      </c>
      <c r="P31" s="690"/>
    </row>
    <row r="32" spans="1:16" ht="16" x14ac:dyDescent="0.2">
      <c r="A32" s="222" t="s">
        <v>49</v>
      </c>
      <c r="B32" s="223">
        <f>SUM(B2:B31)</f>
        <v>21</v>
      </c>
      <c r="C32" s="223"/>
      <c r="D32" s="223">
        <f>SUM(D2:D31)</f>
        <v>51.900000000000006</v>
      </c>
      <c r="E32" s="223">
        <f>SUM(D32)</f>
        <v>51.900000000000006</v>
      </c>
      <c r="F32" s="223">
        <f>SUM(F2:F31)</f>
        <v>51.900000000000006</v>
      </c>
      <c r="G32" s="223">
        <f>SUM(G2:G31)</f>
        <v>22</v>
      </c>
      <c r="H32" s="224">
        <f>SUM(H2:H31)</f>
        <v>33</v>
      </c>
      <c r="I32" s="106"/>
      <c r="J32" s="106"/>
      <c r="K32" s="106"/>
      <c r="L32" s="106"/>
      <c r="M32" s="106"/>
      <c r="N32" s="106"/>
      <c r="O32" s="106"/>
      <c r="P32" s="106"/>
    </row>
    <row r="33" spans="1:9" s="110" customFormat="1" x14ac:dyDescent="0.2">
      <c r="A33" s="125"/>
      <c r="I33"/>
    </row>
    <row r="34" spans="1:9" s="110" customFormat="1" ht="16" x14ac:dyDescent="0.2">
      <c r="A34" s="153"/>
      <c r="B34" s="105"/>
      <c r="C34" s="107"/>
      <c r="D34" s="105"/>
      <c r="E34" s="105"/>
      <c r="I34"/>
    </row>
    <row r="35" spans="1:9" s="110" customFormat="1" ht="16" x14ac:dyDescent="0.2">
      <c r="A35" s="153"/>
      <c r="B35" s="105"/>
      <c r="C35" s="105"/>
      <c r="D35" s="105"/>
      <c r="E35" s="105"/>
      <c r="F35" s="122"/>
      <c r="G35" s="122"/>
      <c r="H35" s="122"/>
      <c r="I35"/>
    </row>
    <row r="36" spans="1:9" s="110" customFormat="1" ht="16" x14ac:dyDescent="0.2">
      <c r="A36" s="153"/>
      <c r="B36" s="105"/>
      <c r="C36" s="107"/>
      <c r="D36" s="105"/>
      <c r="E36" s="105"/>
      <c r="F36" s="122"/>
      <c r="G36" s="122"/>
      <c r="H36" s="122"/>
      <c r="I36"/>
    </row>
    <row r="37" spans="1:9" s="110" customFormat="1" ht="16" x14ac:dyDescent="0.2">
      <c r="A37" s="153"/>
      <c r="B37" s="105"/>
      <c r="C37" s="105"/>
      <c r="D37" s="105"/>
      <c r="E37" s="105"/>
      <c r="F37" s="122"/>
      <c r="G37" s="122"/>
      <c r="H37" s="122"/>
      <c r="I37"/>
    </row>
    <row r="38" spans="1:9" s="110" customFormat="1" ht="16" x14ac:dyDescent="0.2">
      <c r="A38" s="153"/>
      <c r="B38" s="105"/>
      <c r="C38" s="107"/>
      <c r="D38" s="105"/>
      <c r="E38" s="105"/>
      <c r="F38" s="122"/>
      <c r="G38" s="122"/>
      <c r="H38" s="122"/>
      <c r="I38"/>
    </row>
    <row r="39" spans="1:9" s="110" customFormat="1" ht="16" x14ac:dyDescent="0.2">
      <c r="A39" s="153"/>
      <c r="B39" s="105"/>
      <c r="C39" s="107"/>
      <c r="D39" s="105"/>
      <c r="E39" s="105"/>
      <c r="F39" s="122"/>
      <c r="G39" s="122"/>
      <c r="H39" s="122" t="s">
        <v>397</v>
      </c>
      <c r="I39"/>
    </row>
    <row r="40" spans="1:9" s="110" customFormat="1" ht="16" x14ac:dyDescent="0.2">
      <c r="A40" s="153"/>
      <c r="B40" s="105"/>
      <c r="C40" s="107"/>
      <c r="D40" s="105"/>
      <c r="E40" s="105"/>
      <c r="F40" s="122"/>
      <c r="G40" s="122"/>
      <c r="H40" s="122"/>
      <c r="I40"/>
    </row>
    <row r="41" spans="1:9" s="110" customFormat="1" ht="16" x14ac:dyDescent="0.2">
      <c r="A41" s="153"/>
      <c r="B41" s="105"/>
      <c r="C41" s="105"/>
      <c r="D41" s="105"/>
      <c r="E41" s="105"/>
      <c r="F41" s="122"/>
      <c r="G41" s="122"/>
      <c r="H41" s="122"/>
      <c r="I41"/>
    </row>
    <row r="42" spans="1:9" s="110" customFormat="1" ht="16" x14ac:dyDescent="0.2">
      <c r="A42" s="153"/>
      <c r="B42" s="105"/>
      <c r="C42" s="105"/>
      <c r="D42" s="105"/>
      <c r="E42" s="105"/>
      <c r="F42" s="122"/>
      <c r="G42" s="122"/>
      <c r="H42" s="122"/>
      <c r="I42"/>
    </row>
    <row r="43" spans="1:9" s="110" customFormat="1" ht="16" x14ac:dyDescent="0.2">
      <c r="A43" s="153"/>
      <c r="B43" s="105"/>
      <c r="C43" s="105"/>
      <c r="D43" s="105"/>
      <c r="E43" s="105"/>
      <c r="F43" s="122"/>
      <c r="G43" s="122"/>
      <c r="H43" s="122"/>
      <c r="I43"/>
    </row>
    <row r="44" spans="1:9" s="110" customFormat="1" ht="16" x14ac:dyDescent="0.2">
      <c r="A44" s="156"/>
      <c r="B44" s="157"/>
      <c r="C44" s="157"/>
      <c r="D44" s="157"/>
      <c r="E44" s="157"/>
      <c r="F44" s="122"/>
      <c r="G44" s="122"/>
      <c r="H44" s="122"/>
      <c r="I44"/>
    </row>
    <row r="45" spans="1:9" s="110" customFormat="1" ht="16" x14ac:dyDescent="0.2">
      <c r="A45" s="153"/>
      <c r="B45" s="105"/>
      <c r="C45" s="105"/>
      <c r="D45" s="105"/>
      <c r="E45" s="105"/>
      <c r="F45" s="122"/>
      <c r="G45" s="122"/>
      <c r="H45" s="122"/>
      <c r="I45"/>
    </row>
    <row r="46" spans="1:9" ht="16" x14ac:dyDescent="0.2">
      <c r="A46" s="153"/>
      <c r="B46" s="105"/>
      <c r="C46" s="107"/>
      <c r="D46" s="105"/>
      <c r="E46" s="105"/>
      <c r="F46" s="6"/>
      <c r="G46" s="6"/>
      <c r="H46" s="6"/>
    </row>
    <row r="47" spans="1:9" ht="16" x14ac:dyDescent="0.2">
      <c r="A47" s="153"/>
      <c r="B47" s="105"/>
      <c r="C47" s="107"/>
      <c r="D47" s="105"/>
      <c r="E47" s="105"/>
      <c r="F47" s="6"/>
      <c r="G47" s="6"/>
      <c r="H47" s="6"/>
    </row>
    <row r="48" spans="1:9" ht="16" x14ac:dyDescent="0.2">
      <c r="A48" s="153"/>
      <c r="B48" s="105"/>
      <c r="C48" s="107"/>
      <c r="D48" s="105"/>
      <c r="E48" s="105"/>
      <c r="F48" s="6"/>
      <c r="G48" s="6"/>
      <c r="H48" s="6"/>
    </row>
    <row r="49" spans="1:8" ht="16" x14ac:dyDescent="0.2">
      <c r="A49" s="153"/>
      <c r="B49" s="105"/>
      <c r="C49" s="105"/>
      <c r="D49" s="105"/>
      <c r="E49" s="105"/>
      <c r="F49" s="6"/>
      <c r="G49" s="6"/>
      <c r="H49" s="6"/>
    </row>
    <row r="50" spans="1:8" ht="16" x14ac:dyDescent="0.2">
      <c r="A50" s="153"/>
      <c r="B50" s="105"/>
      <c r="C50" s="105"/>
      <c r="D50" s="105"/>
      <c r="E50" s="105"/>
      <c r="F50" s="6"/>
      <c r="G50" s="6"/>
      <c r="H50" s="6"/>
    </row>
    <row r="51" spans="1:8" ht="16" x14ac:dyDescent="0.2">
      <c r="A51" s="153"/>
      <c r="B51" s="105"/>
      <c r="C51" s="105"/>
      <c r="D51" s="105"/>
      <c r="E51" s="105"/>
      <c r="F51" s="6"/>
      <c r="G51" s="6"/>
      <c r="H51" s="6"/>
    </row>
    <row r="52" spans="1:8" ht="16" x14ac:dyDescent="0.2">
      <c r="A52" s="154"/>
      <c r="B52" s="155"/>
      <c r="C52" s="155"/>
      <c r="D52" s="155"/>
      <c r="E52" s="155"/>
    </row>
    <row r="53" spans="1:8" ht="16" x14ac:dyDescent="0.2">
      <c r="A53" s="154"/>
      <c r="B53" s="155"/>
      <c r="C53" s="155"/>
      <c r="D53" s="155"/>
      <c r="E53" s="155"/>
    </row>
  </sheetData>
  <printOptions horizontalCentered="1" verticalCentered="1"/>
  <pageMargins left="0.7" right="0.7" top="0.75" bottom="0.75" header="0.3" footer="0.3"/>
  <pageSetup paperSize="9" scale="68" fitToHeight="0" orientation="portrait" horizontalDpi="0"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832A8-C976-4814-9E8E-48BC0BB12BE9}">
  <sheetPr>
    <tabColor theme="1"/>
    <pageSetUpPr fitToPage="1"/>
  </sheetPr>
  <dimension ref="A1:P53"/>
  <sheetViews>
    <sheetView zoomScale="90" zoomScaleNormal="90" workbookViewId="0">
      <pane ySplit="1" topLeftCell="A2" activePane="bottomLeft" state="frozen"/>
      <selection activeCell="J79" sqref="J79"/>
      <selection pane="bottomLeft" activeCell="H34" sqref="H34"/>
    </sheetView>
  </sheetViews>
  <sheetFormatPr baseColWidth="10" defaultColWidth="8.83203125" defaultRowHeight="15" customHeight="1" x14ac:dyDescent="0.2"/>
  <cols>
    <col min="1" max="1" width="14" style="56" customWidth="1"/>
    <col min="2" max="2" width="7.33203125" bestFit="1" customWidth="1"/>
    <col min="3" max="3" width="41" customWidth="1"/>
    <col min="4" max="4" width="13.5" bestFit="1" customWidth="1"/>
    <col min="5" max="5" width="16" customWidth="1"/>
    <col min="6" max="6" width="14.33203125" customWidth="1"/>
    <col min="7" max="7" width="14.6640625" customWidth="1"/>
    <col min="8" max="8" width="17.33203125" customWidth="1"/>
    <col min="9" max="9" width="7.33203125" customWidth="1"/>
    <col min="13" max="13" width="38.6640625" customWidth="1"/>
    <col min="14" max="14" width="20.5" customWidth="1"/>
    <col min="15" max="15" width="19.5" customWidth="1"/>
    <col min="16" max="16" width="16.5" customWidth="1"/>
  </cols>
  <sheetData>
    <row r="1" spans="1:16" ht="38.25" customHeight="1" thickBot="1" x14ac:dyDescent="0.25">
      <c r="A1" s="225" t="s">
        <v>353</v>
      </c>
      <c r="B1" s="226" t="s">
        <v>354</v>
      </c>
      <c r="C1" s="226" t="s">
        <v>355</v>
      </c>
      <c r="D1" s="226" t="s">
        <v>356</v>
      </c>
      <c r="E1" s="226" t="s">
        <v>357</v>
      </c>
      <c r="F1" s="226" t="s">
        <v>358</v>
      </c>
      <c r="G1" s="226" t="s">
        <v>359</v>
      </c>
      <c r="H1" s="227" t="s">
        <v>360</v>
      </c>
      <c r="J1" s="294" t="s">
        <v>361</v>
      </c>
      <c r="K1" s="295" t="s">
        <v>362</v>
      </c>
      <c r="L1" s="296" t="s">
        <v>363</v>
      </c>
      <c r="M1" s="297" t="s">
        <v>364</v>
      </c>
      <c r="N1" s="298" t="s">
        <v>365</v>
      </c>
      <c r="O1" s="299" t="s">
        <v>366</v>
      </c>
      <c r="P1" s="300" t="s">
        <v>367</v>
      </c>
    </row>
    <row r="2" spans="1:16" ht="15.5" customHeight="1" x14ac:dyDescent="0.2">
      <c r="A2" s="123"/>
      <c r="B2" s="104"/>
      <c r="C2" s="104"/>
      <c r="D2" s="104"/>
      <c r="E2" s="104"/>
      <c r="F2" s="104"/>
      <c r="G2" s="104"/>
      <c r="H2" s="124"/>
      <c r="J2" s="301"/>
      <c r="K2" s="302"/>
      <c r="L2" s="303"/>
      <c r="M2" s="304"/>
      <c r="N2" s="305"/>
      <c r="O2" s="306"/>
      <c r="P2" s="307"/>
    </row>
    <row r="3" spans="1:16" ht="16" x14ac:dyDescent="0.2">
      <c r="A3" s="123"/>
      <c r="B3" s="104"/>
      <c r="C3" s="104"/>
      <c r="D3" s="104"/>
      <c r="E3" s="104"/>
      <c r="F3" s="104"/>
      <c r="G3" s="104"/>
      <c r="H3" s="124"/>
      <c r="J3" s="288"/>
      <c r="K3" s="103"/>
      <c r="L3" s="288"/>
      <c r="M3" s="103"/>
      <c r="N3" s="288"/>
      <c r="O3" s="288"/>
      <c r="P3" s="291"/>
    </row>
    <row r="4" spans="1:16" ht="16" x14ac:dyDescent="0.2">
      <c r="A4" s="123"/>
      <c r="B4" s="104"/>
      <c r="C4" s="104"/>
      <c r="D4" s="104"/>
      <c r="E4" s="104"/>
      <c r="F4" s="104"/>
      <c r="G4" s="104"/>
      <c r="H4" s="124"/>
      <c r="J4" s="289" t="s">
        <v>378</v>
      </c>
      <c r="K4" s="277" t="s">
        <v>378</v>
      </c>
      <c r="L4" s="289" t="s">
        <v>378</v>
      </c>
      <c r="M4" s="277" t="s">
        <v>378</v>
      </c>
      <c r="N4" s="289" t="s">
        <v>378</v>
      </c>
      <c r="O4" s="289" t="s">
        <v>378</v>
      </c>
      <c r="P4" s="292"/>
    </row>
    <row r="5" spans="1:16" ht="16" x14ac:dyDescent="0.2">
      <c r="A5" s="123"/>
      <c r="B5" s="104"/>
      <c r="C5" s="104"/>
      <c r="D5" s="104"/>
      <c r="E5" s="104"/>
      <c r="F5" s="104"/>
      <c r="G5" s="104"/>
      <c r="H5" s="124"/>
      <c r="J5" s="289" t="s">
        <v>378</v>
      </c>
      <c r="K5" s="277" t="s">
        <v>378</v>
      </c>
      <c r="L5" s="289" t="s">
        <v>378</v>
      </c>
      <c r="M5" s="277" t="s">
        <v>378</v>
      </c>
      <c r="N5" s="289" t="s">
        <v>378</v>
      </c>
      <c r="O5" s="289" t="s">
        <v>378</v>
      </c>
      <c r="P5" s="292"/>
    </row>
    <row r="6" spans="1:16" ht="16" x14ac:dyDescent="0.2">
      <c r="A6" s="123"/>
      <c r="B6" s="104"/>
      <c r="C6" s="104"/>
      <c r="D6" s="104"/>
      <c r="E6" s="104"/>
      <c r="F6" s="104"/>
      <c r="G6" s="104"/>
      <c r="H6" s="124"/>
      <c r="J6" s="289" t="s">
        <v>378</v>
      </c>
      <c r="K6" s="277" t="s">
        <v>378</v>
      </c>
      <c r="L6" s="289" t="s">
        <v>378</v>
      </c>
      <c r="M6" s="277" t="s">
        <v>378</v>
      </c>
      <c r="N6" s="289" t="s">
        <v>378</v>
      </c>
      <c r="O6" s="289" t="s">
        <v>378</v>
      </c>
      <c r="P6" s="292"/>
    </row>
    <row r="7" spans="1:16" ht="16" x14ac:dyDescent="0.2">
      <c r="A7" s="123"/>
      <c r="B7" s="104"/>
      <c r="C7" s="104"/>
      <c r="D7" s="104"/>
      <c r="E7" s="104"/>
      <c r="F7" s="104"/>
      <c r="G7" s="104"/>
      <c r="H7" s="124"/>
      <c r="J7" s="289" t="s">
        <v>378</v>
      </c>
      <c r="K7" s="277" t="s">
        <v>378</v>
      </c>
      <c r="L7" s="289" t="s">
        <v>378</v>
      </c>
      <c r="M7" s="277" t="s">
        <v>378</v>
      </c>
      <c r="N7" s="289" t="s">
        <v>378</v>
      </c>
      <c r="O7" s="289" t="s">
        <v>378</v>
      </c>
      <c r="P7" s="292"/>
    </row>
    <row r="8" spans="1:16" ht="16" x14ac:dyDescent="0.2">
      <c r="A8" s="123"/>
      <c r="B8" s="104"/>
      <c r="C8" s="104"/>
      <c r="D8" s="104"/>
      <c r="E8" s="104"/>
      <c r="F8" s="104"/>
      <c r="G8" s="104"/>
      <c r="H8" s="124"/>
      <c r="J8" s="289" t="s">
        <v>378</v>
      </c>
      <c r="K8" s="277" t="s">
        <v>378</v>
      </c>
      <c r="L8" s="289" t="s">
        <v>378</v>
      </c>
      <c r="M8" s="277" t="s">
        <v>378</v>
      </c>
      <c r="N8" s="289" t="s">
        <v>378</v>
      </c>
      <c r="O8" s="289" t="s">
        <v>378</v>
      </c>
      <c r="P8" s="292"/>
    </row>
    <row r="9" spans="1:16" ht="16" x14ac:dyDescent="0.2">
      <c r="A9" s="123"/>
      <c r="B9" s="104"/>
      <c r="C9" s="104"/>
      <c r="D9" s="104"/>
      <c r="E9" s="104"/>
      <c r="F9" s="104"/>
      <c r="G9" s="104"/>
      <c r="H9" s="124"/>
      <c r="J9" s="289" t="s">
        <v>378</v>
      </c>
      <c r="K9" s="277" t="s">
        <v>378</v>
      </c>
      <c r="L9" s="289" t="s">
        <v>378</v>
      </c>
      <c r="M9" s="277" t="s">
        <v>378</v>
      </c>
      <c r="N9" s="289" t="s">
        <v>378</v>
      </c>
      <c r="O9" s="289" t="s">
        <v>378</v>
      </c>
      <c r="P9" s="292"/>
    </row>
    <row r="10" spans="1:16" ht="16" x14ac:dyDescent="0.2">
      <c r="A10" s="123"/>
      <c r="B10" s="104"/>
      <c r="C10" s="104"/>
      <c r="D10" s="104"/>
      <c r="E10" s="104"/>
      <c r="F10" s="104"/>
      <c r="G10" s="104"/>
      <c r="H10" s="124"/>
      <c r="J10" s="289" t="s">
        <v>378</v>
      </c>
      <c r="K10" s="277" t="s">
        <v>378</v>
      </c>
      <c r="L10" s="289" t="s">
        <v>378</v>
      </c>
      <c r="M10" s="277" t="s">
        <v>378</v>
      </c>
      <c r="N10" s="289" t="s">
        <v>378</v>
      </c>
      <c r="O10" s="289" t="s">
        <v>378</v>
      </c>
      <c r="P10" s="292"/>
    </row>
    <row r="11" spans="1:16" ht="16" x14ac:dyDescent="0.2">
      <c r="A11" s="123"/>
      <c r="B11" s="104"/>
      <c r="C11" s="104"/>
      <c r="D11" s="104"/>
      <c r="E11" s="104"/>
      <c r="F11" s="104"/>
      <c r="G11" s="104"/>
      <c r="H11" s="124"/>
      <c r="J11" s="289" t="s">
        <v>378</v>
      </c>
      <c r="K11" s="277" t="s">
        <v>378</v>
      </c>
      <c r="L11" s="289" t="s">
        <v>378</v>
      </c>
      <c r="M11" s="277" t="s">
        <v>378</v>
      </c>
      <c r="N11" s="289" t="s">
        <v>378</v>
      </c>
      <c r="O11" s="289" t="s">
        <v>378</v>
      </c>
      <c r="P11" s="292"/>
    </row>
    <row r="12" spans="1:16" ht="16" x14ac:dyDescent="0.2">
      <c r="A12" s="123"/>
      <c r="B12" s="104"/>
      <c r="C12" s="104"/>
      <c r="D12" s="104"/>
      <c r="E12" s="104"/>
      <c r="F12" s="104"/>
      <c r="G12" s="104"/>
      <c r="H12" s="124"/>
      <c r="J12" s="289" t="s">
        <v>378</v>
      </c>
      <c r="K12" s="277" t="s">
        <v>378</v>
      </c>
      <c r="L12" s="289" t="s">
        <v>378</v>
      </c>
      <c r="M12" s="277" t="s">
        <v>378</v>
      </c>
      <c r="N12" s="289" t="s">
        <v>378</v>
      </c>
      <c r="O12" s="289" t="s">
        <v>378</v>
      </c>
      <c r="P12" s="292"/>
    </row>
    <row r="13" spans="1:16" ht="16" x14ac:dyDescent="0.2">
      <c r="A13" s="123"/>
      <c r="B13" s="104"/>
      <c r="C13" s="104"/>
      <c r="D13" s="104"/>
      <c r="E13" s="104"/>
      <c r="F13" s="104"/>
      <c r="G13" s="104"/>
      <c r="H13" s="124"/>
      <c r="J13" s="289" t="s">
        <v>378</v>
      </c>
      <c r="K13" s="277" t="s">
        <v>378</v>
      </c>
      <c r="L13" s="289" t="s">
        <v>378</v>
      </c>
      <c r="M13" s="277" t="s">
        <v>378</v>
      </c>
      <c r="N13" s="289" t="s">
        <v>378</v>
      </c>
      <c r="O13" s="289" t="s">
        <v>378</v>
      </c>
      <c r="P13" s="292"/>
    </row>
    <row r="14" spans="1:16" ht="16" x14ac:dyDescent="0.2">
      <c r="A14" s="123"/>
      <c r="B14" s="104"/>
      <c r="C14" s="104"/>
      <c r="D14" s="104"/>
      <c r="E14" s="104"/>
      <c r="F14" s="104"/>
      <c r="G14" s="104"/>
      <c r="H14" s="124"/>
      <c r="J14" s="289" t="s">
        <v>378</v>
      </c>
      <c r="K14" s="277" t="s">
        <v>378</v>
      </c>
      <c r="L14" s="289" t="s">
        <v>378</v>
      </c>
      <c r="M14" s="277" t="s">
        <v>378</v>
      </c>
      <c r="N14" s="289" t="s">
        <v>378</v>
      </c>
      <c r="O14" s="289" t="s">
        <v>378</v>
      </c>
      <c r="P14" s="292"/>
    </row>
    <row r="15" spans="1:16" ht="16" x14ac:dyDescent="0.2">
      <c r="A15" s="123"/>
      <c r="B15" s="104"/>
      <c r="C15" s="104"/>
      <c r="D15" s="104"/>
      <c r="E15" s="104"/>
      <c r="F15" s="104"/>
      <c r="G15" s="104"/>
      <c r="H15" s="124"/>
      <c r="J15" s="289" t="s">
        <v>378</v>
      </c>
      <c r="K15" s="277" t="s">
        <v>378</v>
      </c>
      <c r="L15" s="289" t="s">
        <v>378</v>
      </c>
      <c r="M15" s="277" t="s">
        <v>378</v>
      </c>
      <c r="N15" s="289" t="s">
        <v>378</v>
      </c>
      <c r="O15" s="289" t="s">
        <v>378</v>
      </c>
      <c r="P15" s="292"/>
    </row>
    <row r="16" spans="1:16" ht="16" x14ac:dyDescent="0.2">
      <c r="A16" s="123"/>
      <c r="B16" s="104"/>
      <c r="C16" s="104"/>
      <c r="D16" s="104"/>
      <c r="E16" s="104"/>
      <c r="F16" s="104"/>
      <c r="G16" s="104"/>
      <c r="H16" s="124"/>
      <c r="J16" s="289" t="s">
        <v>378</v>
      </c>
      <c r="K16" s="277" t="s">
        <v>378</v>
      </c>
      <c r="L16" s="289" t="s">
        <v>378</v>
      </c>
      <c r="M16" s="277" t="s">
        <v>378</v>
      </c>
      <c r="N16" s="289" t="s">
        <v>378</v>
      </c>
      <c r="O16" s="289" t="s">
        <v>378</v>
      </c>
      <c r="P16" s="292"/>
    </row>
    <row r="17" spans="1:16" ht="16" x14ac:dyDescent="0.2">
      <c r="A17" s="123"/>
      <c r="B17" s="104"/>
      <c r="C17" s="104"/>
      <c r="D17" s="104"/>
      <c r="E17" s="104"/>
      <c r="F17" s="104"/>
      <c r="G17" s="104"/>
      <c r="H17" s="124"/>
      <c r="J17" s="289" t="s">
        <v>378</v>
      </c>
      <c r="K17" s="277" t="s">
        <v>378</v>
      </c>
      <c r="L17" s="289" t="s">
        <v>378</v>
      </c>
      <c r="M17" s="277" t="s">
        <v>378</v>
      </c>
      <c r="N17" s="289" t="s">
        <v>378</v>
      </c>
      <c r="O17" s="289" t="s">
        <v>378</v>
      </c>
      <c r="P17" s="292"/>
    </row>
    <row r="18" spans="1:16" ht="16" x14ac:dyDescent="0.2">
      <c r="A18" s="123"/>
      <c r="B18" s="104"/>
      <c r="C18" s="104"/>
      <c r="D18" s="104"/>
      <c r="E18" s="104"/>
      <c r="F18" s="104"/>
      <c r="G18" s="104"/>
      <c r="H18" s="124"/>
      <c r="J18" s="289" t="s">
        <v>378</v>
      </c>
      <c r="K18" s="277" t="s">
        <v>378</v>
      </c>
      <c r="L18" s="289" t="s">
        <v>378</v>
      </c>
      <c r="M18" s="277" t="s">
        <v>378</v>
      </c>
      <c r="N18" s="289" t="s">
        <v>378</v>
      </c>
      <c r="O18" s="289" t="s">
        <v>378</v>
      </c>
      <c r="P18" s="292"/>
    </row>
    <row r="19" spans="1:16" ht="16" x14ac:dyDescent="0.2">
      <c r="A19" s="123"/>
      <c r="B19" s="104"/>
      <c r="C19" s="104"/>
      <c r="D19" s="104"/>
      <c r="E19" s="104"/>
      <c r="F19" s="104"/>
      <c r="G19" s="104"/>
      <c r="H19" s="124"/>
      <c r="J19" s="289" t="s">
        <v>378</v>
      </c>
      <c r="K19" s="277" t="s">
        <v>378</v>
      </c>
      <c r="L19" s="289" t="s">
        <v>378</v>
      </c>
      <c r="M19" s="277" t="s">
        <v>378</v>
      </c>
      <c r="N19" s="289" t="s">
        <v>378</v>
      </c>
      <c r="O19" s="289" t="s">
        <v>378</v>
      </c>
      <c r="P19" s="292"/>
    </row>
    <row r="20" spans="1:16" ht="16" x14ac:dyDescent="0.2">
      <c r="A20" s="123"/>
      <c r="B20" s="104"/>
      <c r="C20" s="104"/>
      <c r="D20" s="104"/>
      <c r="E20" s="104"/>
      <c r="F20" s="104"/>
      <c r="G20" s="104"/>
      <c r="H20" s="124"/>
      <c r="J20" s="289" t="s">
        <v>378</v>
      </c>
      <c r="K20" s="277" t="s">
        <v>378</v>
      </c>
      <c r="L20" s="289" t="s">
        <v>378</v>
      </c>
      <c r="M20" s="277" t="s">
        <v>378</v>
      </c>
      <c r="N20" s="289" t="s">
        <v>378</v>
      </c>
      <c r="O20" s="289" t="s">
        <v>378</v>
      </c>
      <c r="P20" s="292"/>
    </row>
    <row r="21" spans="1:16" ht="16" x14ac:dyDescent="0.2">
      <c r="A21" s="123"/>
      <c r="B21" s="104"/>
      <c r="C21" s="104"/>
      <c r="D21" s="104"/>
      <c r="E21" s="104"/>
      <c r="F21" s="104"/>
      <c r="G21" s="104"/>
      <c r="H21" s="124"/>
      <c r="J21" s="289" t="s">
        <v>378</v>
      </c>
      <c r="K21" s="277" t="s">
        <v>378</v>
      </c>
      <c r="L21" s="289" t="s">
        <v>378</v>
      </c>
      <c r="M21" s="277" t="s">
        <v>378</v>
      </c>
      <c r="N21" s="289" t="s">
        <v>378</v>
      </c>
      <c r="O21" s="289" t="s">
        <v>378</v>
      </c>
      <c r="P21" s="292"/>
    </row>
    <row r="22" spans="1:16" ht="16" x14ac:dyDescent="0.2">
      <c r="A22" s="123"/>
      <c r="B22" s="104"/>
      <c r="C22" s="104"/>
      <c r="D22" s="104"/>
      <c r="E22" s="104"/>
      <c r="F22" s="104"/>
      <c r="G22" s="104"/>
      <c r="H22" s="124"/>
      <c r="J22" s="289" t="s">
        <v>378</v>
      </c>
      <c r="K22" s="277" t="s">
        <v>378</v>
      </c>
      <c r="L22" s="289" t="s">
        <v>378</v>
      </c>
      <c r="M22" s="277" t="s">
        <v>378</v>
      </c>
      <c r="N22" s="289" t="s">
        <v>378</v>
      </c>
      <c r="O22" s="289" t="s">
        <v>378</v>
      </c>
      <c r="P22" s="292"/>
    </row>
    <row r="23" spans="1:16" ht="16" x14ac:dyDescent="0.2">
      <c r="A23" s="123"/>
      <c r="B23" s="104"/>
      <c r="C23" s="104"/>
      <c r="D23" s="104"/>
      <c r="E23" s="104"/>
      <c r="F23" s="104"/>
      <c r="G23" s="104"/>
      <c r="H23" s="124"/>
      <c r="J23" s="289" t="s">
        <v>378</v>
      </c>
      <c r="K23" s="277" t="s">
        <v>378</v>
      </c>
      <c r="L23" s="289" t="s">
        <v>378</v>
      </c>
      <c r="M23" s="277" t="s">
        <v>378</v>
      </c>
      <c r="N23" s="289" t="s">
        <v>378</v>
      </c>
      <c r="O23" s="289" t="s">
        <v>378</v>
      </c>
      <c r="P23" s="292"/>
    </row>
    <row r="24" spans="1:16" ht="16" x14ac:dyDescent="0.2">
      <c r="A24" s="123"/>
      <c r="B24" s="104"/>
      <c r="C24" s="104"/>
      <c r="D24" s="104"/>
      <c r="E24" s="104"/>
      <c r="F24" s="104"/>
      <c r="G24" s="104"/>
      <c r="H24" s="124"/>
      <c r="J24" s="289" t="s">
        <v>378</v>
      </c>
      <c r="K24" s="277" t="s">
        <v>378</v>
      </c>
      <c r="L24" s="289" t="s">
        <v>378</v>
      </c>
      <c r="M24" s="277" t="s">
        <v>378</v>
      </c>
      <c r="N24" s="289" t="s">
        <v>378</v>
      </c>
      <c r="O24" s="289" t="s">
        <v>378</v>
      </c>
      <c r="P24" s="292"/>
    </row>
    <row r="25" spans="1:16" ht="16" x14ac:dyDescent="0.2">
      <c r="A25" s="123"/>
      <c r="B25" s="104"/>
      <c r="C25" s="104"/>
      <c r="D25" s="104"/>
      <c r="E25" s="104"/>
      <c r="F25" s="104"/>
      <c r="G25" s="104"/>
      <c r="H25" s="124"/>
      <c r="J25" s="289" t="s">
        <v>378</v>
      </c>
      <c r="K25" s="277" t="s">
        <v>378</v>
      </c>
      <c r="L25" s="289" t="s">
        <v>378</v>
      </c>
      <c r="M25" s="277" t="s">
        <v>378</v>
      </c>
      <c r="N25" s="289" t="s">
        <v>378</v>
      </c>
      <c r="O25" s="289" t="s">
        <v>378</v>
      </c>
      <c r="P25" s="292"/>
    </row>
    <row r="26" spans="1:16" ht="16" x14ac:dyDescent="0.2">
      <c r="A26" s="123"/>
      <c r="B26" s="104"/>
      <c r="C26" s="104"/>
      <c r="D26" s="104"/>
      <c r="E26" s="104"/>
      <c r="F26" s="104"/>
      <c r="G26" s="104"/>
      <c r="H26" s="124"/>
      <c r="J26" s="289" t="s">
        <v>378</v>
      </c>
      <c r="K26" s="277" t="s">
        <v>378</v>
      </c>
      <c r="L26" s="289" t="s">
        <v>378</v>
      </c>
      <c r="M26" s="277" t="s">
        <v>378</v>
      </c>
      <c r="N26" s="289" t="s">
        <v>378</v>
      </c>
      <c r="O26" s="289" t="s">
        <v>378</v>
      </c>
      <c r="P26" s="292"/>
    </row>
    <row r="27" spans="1:16" ht="16" x14ac:dyDescent="0.2">
      <c r="A27" s="123"/>
      <c r="B27" s="104"/>
      <c r="C27" s="104"/>
      <c r="D27" s="104"/>
      <c r="E27" s="104"/>
      <c r="F27" s="104"/>
      <c r="G27" s="104"/>
      <c r="H27" s="124"/>
      <c r="J27" s="289" t="s">
        <v>378</v>
      </c>
      <c r="K27" s="277" t="s">
        <v>378</v>
      </c>
      <c r="L27" s="289" t="s">
        <v>378</v>
      </c>
      <c r="M27" s="277" t="s">
        <v>378</v>
      </c>
      <c r="N27" s="289" t="s">
        <v>378</v>
      </c>
      <c r="O27" s="289" t="s">
        <v>378</v>
      </c>
      <c r="P27" s="292"/>
    </row>
    <row r="28" spans="1:16" ht="16" x14ac:dyDescent="0.2">
      <c r="A28" s="123"/>
      <c r="B28" s="104"/>
      <c r="C28" s="104"/>
      <c r="D28" s="104"/>
      <c r="E28" s="104"/>
      <c r="F28" s="104"/>
      <c r="G28" s="104"/>
      <c r="H28" s="124"/>
      <c r="J28" s="289" t="s">
        <v>378</v>
      </c>
      <c r="K28" s="277" t="s">
        <v>378</v>
      </c>
      <c r="L28" s="289" t="s">
        <v>378</v>
      </c>
      <c r="M28" s="277" t="s">
        <v>378</v>
      </c>
      <c r="N28" s="289" t="s">
        <v>378</v>
      </c>
      <c r="O28" s="289" t="s">
        <v>378</v>
      </c>
      <c r="P28" s="292"/>
    </row>
    <row r="29" spans="1:16" ht="16" x14ac:dyDescent="0.2">
      <c r="A29" s="123"/>
      <c r="B29" s="104"/>
      <c r="C29" s="104"/>
      <c r="D29" s="104"/>
      <c r="E29" s="104"/>
      <c r="F29" s="104"/>
      <c r="G29" s="104"/>
      <c r="H29" s="124"/>
      <c r="J29" s="289" t="s">
        <v>378</v>
      </c>
      <c r="K29" s="277" t="s">
        <v>378</v>
      </c>
      <c r="L29" s="289" t="s">
        <v>378</v>
      </c>
      <c r="M29" s="277" t="s">
        <v>378</v>
      </c>
      <c r="N29" s="289" t="s">
        <v>378</v>
      </c>
      <c r="O29" s="289" t="s">
        <v>378</v>
      </c>
      <c r="P29" s="292"/>
    </row>
    <row r="30" spans="1:16" ht="16" x14ac:dyDescent="0.2">
      <c r="A30" s="123"/>
      <c r="B30" s="104"/>
      <c r="C30" s="104"/>
      <c r="D30" s="104"/>
      <c r="E30" s="104"/>
      <c r="F30" s="104"/>
      <c r="G30" s="104"/>
      <c r="H30" s="124"/>
      <c r="J30" s="289" t="s">
        <v>378</v>
      </c>
      <c r="K30" s="277" t="s">
        <v>378</v>
      </c>
      <c r="L30" s="289" t="s">
        <v>378</v>
      </c>
      <c r="M30" s="277" t="s">
        <v>378</v>
      </c>
      <c r="N30" s="289" t="s">
        <v>378</v>
      </c>
      <c r="O30" s="289" t="s">
        <v>378</v>
      </c>
      <c r="P30" s="292"/>
    </row>
    <row r="31" spans="1:16" ht="17" thickBot="1" x14ac:dyDescent="0.25">
      <c r="A31" s="123"/>
      <c r="B31" s="104"/>
      <c r="C31" s="104"/>
      <c r="D31" s="104"/>
      <c r="E31" s="104"/>
      <c r="F31" s="104"/>
      <c r="G31" s="104"/>
      <c r="H31" s="124"/>
      <c r="J31" s="290" t="s">
        <v>378</v>
      </c>
      <c r="K31" s="278" t="s">
        <v>378</v>
      </c>
      <c r="L31" s="290" t="s">
        <v>378</v>
      </c>
      <c r="M31" s="278" t="s">
        <v>378</v>
      </c>
      <c r="N31" s="290" t="s">
        <v>378</v>
      </c>
      <c r="O31" s="290" t="s">
        <v>378</v>
      </c>
      <c r="P31" s="293"/>
    </row>
    <row r="32" spans="1:16" ht="16" x14ac:dyDescent="0.2">
      <c r="A32" s="222" t="s">
        <v>49</v>
      </c>
      <c r="B32" s="223">
        <f>SUM(B2:B31)</f>
        <v>0</v>
      </c>
      <c r="C32" s="223"/>
      <c r="D32" s="223">
        <f>SUM(D2:D31)</f>
        <v>0</v>
      </c>
      <c r="E32" s="223">
        <f>SUM(D32)</f>
        <v>0</v>
      </c>
      <c r="F32" s="223">
        <f>SUM(F2:F31)</f>
        <v>0</v>
      </c>
      <c r="G32" s="223">
        <f>SUM(G2:G31)</f>
        <v>0</v>
      </c>
      <c r="H32" s="224">
        <f>SUM(H2:H31)</f>
        <v>0</v>
      </c>
    </row>
    <row r="33" spans="1:9" s="110" customFormat="1" x14ac:dyDescent="0.2">
      <c r="A33" s="125"/>
      <c r="I33"/>
    </row>
    <row r="34" spans="1:9" s="110" customFormat="1" ht="16" x14ac:dyDescent="0.2">
      <c r="A34" s="153"/>
      <c r="B34" s="105"/>
      <c r="C34" s="107"/>
      <c r="D34" s="105"/>
      <c r="E34" s="105"/>
      <c r="I34"/>
    </row>
    <row r="35" spans="1:9" s="110" customFormat="1" ht="16" x14ac:dyDescent="0.2">
      <c r="A35" s="153"/>
      <c r="B35" s="105"/>
      <c r="C35" s="105"/>
      <c r="D35" s="105"/>
      <c r="E35" s="105"/>
      <c r="F35" s="122"/>
      <c r="G35" s="122"/>
      <c r="H35" s="122"/>
      <c r="I35"/>
    </row>
    <row r="36" spans="1:9" s="110" customFormat="1" ht="16" x14ac:dyDescent="0.2">
      <c r="A36" s="153"/>
      <c r="B36" s="105"/>
      <c r="C36" s="107"/>
      <c r="D36" s="105"/>
      <c r="E36" s="105"/>
      <c r="F36" s="122"/>
      <c r="G36" s="122"/>
      <c r="H36" s="122"/>
      <c r="I36"/>
    </row>
    <row r="37" spans="1:9" s="110" customFormat="1" ht="16" x14ac:dyDescent="0.2">
      <c r="A37" s="153"/>
      <c r="B37" s="105"/>
      <c r="C37" s="105"/>
      <c r="D37" s="105"/>
      <c r="E37" s="105"/>
      <c r="F37" s="122"/>
      <c r="G37" s="122"/>
      <c r="H37" s="122"/>
      <c r="I37"/>
    </row>
    <row r="38" spans="1:9" s="110" customFormat="1" ht="16" x14ac:dyDescent="0.2">
      <c r="A38" s="153"/>
      <c r="B38" s="105"/>
      <c r="C38" s="107"/>
      <c r="D38" s="105"/>
      <c r="E38" s="105"/>
      <c r="F38" s="122"/>
      <c r="G38" s="122"/>
      <c r="H38" s="122"/>
      <c r="I38"/>
    </row>
    <row r="39" spans="1:9" s="110" customFormat="1" ht="16" x14ac:dyDescent="0.2">
      <c r="A39" s="153"/>
      <c r="B39" s="105"/>
      <c r="C39" s="107"/>
      <c r="D39" s="105"/>
      <c r="E39" s="105"/>
      <c r="F39" s="122"/>
      <c r="G39" s="122"/>
      <c r="H39" s="122" t="s">
        <v>397</v>
      </c>
      <c r="I39"/>
    </row>
    <row r="40" spans="1:9" s="110" customFormat="1" ht="16" x14ac:dyDescent="0.2">
      <c r="A40" s="153"/>
      <c r="B40" s="105"/>
      <c r="C40" s="107"/>
      <c r="D40" s="105"/>
      <c r="E40" s="105"/>
      <c r="F40" s="122"/>
      <c r="G40" s="122"/>
      <c r="H40" s="122"/>
      <c r="I40"/>
    </row>
    <row r="41" spans="1:9" s="110" customFormat="1" ht="16" x14ac:dyDescent="0.2">
      <c r="A41" s="153"/>
      <c r="B41" s="105"/>
      <c r="C41" s="105"/>
      <c r="D41" s="105"/>
      <c r="E41" s="105"/>
      <c r="F41" s="122"/>
      <c r="G41" s="122"/>
      <c r="H41" s="122"/>
      <c r="I41"/>
    </row>
    <row r="42" spans="1:9" s="110" customFormat="1" ht="16" x14ac:dyDescent="0.2">
      <c r="A42" s="153"/>
      <c r="B42" s="105"/>
      <c r="C42" s="105"/>
      <c r="D42" s="105"/>
      <c r="E42" s="105"/>
      <c r="F42" s="122"/>
      <c r="G42" s="122"/>
      <c r="H42" s="122"/>
      <c r="I42"/>
    </row>
    <row r="43" spans="1:9" s="110" customFormat="1" ht="16" x14ac:dyDescent="0.2">
      <c r="A43" s="153"/>
      <c r="B43" s="105"/>
      <c r="C43" s="105"/>
      <c r="D43" s="105"/>
      <c r="E43" s="105"/>
      <c r="F43" s="122"/>
      <c r="G43" s="122"/>
      <c r="H43" s="122"/>
      <c r="I43"/>
    </row>
    <row r="44" spans="1:9" s="110" customFormat="1" ht="16" x14ac:dyDescent="0.2">
      <c r="A44" s="156"/>
      <c r="B44" s="157"/>
      <c r="C44" s="157"/>
      <c r="D44" s="157"/>
      <c r="E44" s="157"/>
      <c r="F44" s="122"/>
      <c r="G44" s="122"/>
      <c r="H44" s="122"/>
      <c r="I44"/>
    </row>
    <row r="45" spans="1:9" s="110" customFormat="1" ht="16" x14ac:dyDescent="0.2">
      <c r="A45" s="153"/>
      <c r="B45" s="105"/>
      <c r="C45" s="105"/>
      <c r="D45" s="105"/>
      <c r="E45" s="105"/>
      <c r="F45" s="122"/>
      <c r="G45" s="122"/>
      <c r="H45" s="122"/>
      <c r="I45"/>
    </row>
    <row r="46" spans="1:9" ht="16" x14ac:dyDescent="0.2">
      <c r="A46" s="153"/>
      <c r="B46" s="105"/>
      <c r="C46" s="107"/>
      <c r="D46" s="105"/>
      <c r="E46" s="105"/>
      <c r="F46" s="6"/>
      <c r="G46" s="6"/>
      <c r="H46" s="6"/>
    </row>
    <row r="47" spans="1:9" ht="16" x14ac:dyDescent="0.2">
      <c r="A47" s="153"/>
      <c r="B47" s="105"/>
      <c r="C47" s="107"/>
      <c r="D47" s="105"/>
      <c r="E47" s="105"/>
      <c r="F47" s="6"/>
      <c r="G47" s="6"/>
      <c r="H47" s="6"/>
    </row>
    <row r="48" spans="1:9" ht="16" x14ac:dyDescent="0.2">
      <c r="A48" s="153"/>
      <c r="B48" s="105"/>
      <c r="C48" s="107"/>
      <c r="D48" s="105"/>
      <c r="E48" s="105"/>
      <c r="F48" s="6"/>
      <c r="G48" s="6"/>
      <c r="H48" s="6"/>
    </row>
    <row r="49" spans="1:8" ht="16" x14ac:dyDescent="0.2">
      <c r="A49" s="153"/>
      <c r="B49" s="105"/>
      <c r="C49" s="105"/>
      <c r="D49" s="105"/>
      <c r="E49" s="105"/>
      <c r="F49" s="6"/>
      <c r="G49" s="6"/>
      <c r="H49" s="6"/>
    </row>
    <row r="50" spans="1:8" ht="16" x14ac:dyDescent="0.2">
      <c r="A50" s="153"/>
      <c r="B50" s="105"/>
      <c r="C50" s="105"/>
      <c r="D50" s="105"/>
      <c r="E50" s="105"/>
      <c r="F50" s="6"/>
      <c r="G50" s="6"/>
      <c r="H50" s="6"/>
    </row>
    <row r="51" spans="1:8" ht="16" x14ac:dyDescent="0.2">
      <c r="A51" s="153"/>
      <c r="B51" s="105"/>
      <c r="C51" s="105"/>
      <c r="D51" s="105"/>
      <c r="E51" s="105"/>
      <c r="F51" s="6"/>
      <c r="G51" s="6"/>
      <c r="H51" s="6"/>
    </row>
    <row r="52" spans="1:8" ht="16" x14ac:dyDescent="0.2">
      <c r="A52" s="154"/>
      <c r="B52" s="155"/>
      <c r="C52" s="155"/>
      <c r="D52" s="155"/>
      <c r="E52" s="155"/>
    </row>
    <row r="53" spans="1:8" ht="16" x14ac:dyDescent="0.2">
      <c r="A53" s="154"/>
      <c r="B53" s="155"/>
      <c r="C53" s="155"/>
      <c r="D53" s="155"/>
      <c r="E53" s="155"/>
    </row>
  </sheetData>
  <printOptions horizontalCentered="1" verticalCentered="1"/>
  <pageMargins left="0.7" right="0.7" top="0.75" bottom="0.75" header="0.3" footer="0.3"/>
  <pageSetup paperSize="9" scale="68" fitToHeight="0" orientation="portrait" horizontalDpi="0"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737A4-E18B-4DE9-A8A4-100FDA94B409}">
  <sheetPr>
    <tabColor theme="1"/>
    <pageSetUpPr fitToPage="1"/>
  </sheetPr>
  <dimension ref="A1:P53"/>
  <sheetViews>
    <sheetView zoomScale="90" zoomScaleNormal="90" workbookViewId="0">
      <pane ySplit="1" topLeftCell="A2" activePane="bottomLeft" state="frozen"/>
      <selection activeCell="J79" sqref="J79"/>
      <selection pane="bottomLeft" activeCell="H34" sqref="H34"/>
    </sheetView>
  </sheetViews>
  <sheetFormatPr baseColWidth="10" defaultColWidth="8.83203125" defaultRowHeight="15" customHeight="1" x14ac:dyDescent="0.2"/>
  <cols>
    <col min="1" max="1" width="14" style="56" customWidth="1"/>
    <col min="2" max="2" width="7.33203125" bestFit="1" customWidth="1"/>
    <col min="3" max="3" width="41" customWidth="1"/>
    <col min="4" max="4" width="13.5" bestFit="1" customWidth="1"/>
    <col min="5" max="5" width="16" customWidth="1"/>
    <col min="6" max="6" width="14.33203125" customWidth="1"/>
    <col min="7" max="7" width="14.6640625" customWidth="1"/>
    <col min="8" max="8" width="17.33203125" customWidth="1"/>
    <col min="9" max="9" width="7.33203125" customWidth="1"/>
    <col min="13" max="13" width="38.6640625" customWidth="1"/>
    <col min="14" max="14" width="20.5" customWidth="1"/>
    <col min="15" max="15" width="19.5" customWidth="1"/>
    <col min="16" max="16" width="16.5" customWidth="1"/>
  </cols>
  <sheetData>
    <row r="1" spans="1:16" ht="38.25" customHeight="1" thickBot="1" x14ac:dyDescent="0.25">
      <c r="A1" s="225" t="s">
        <v>353</v>
      </c>
      <c r="B1" s="226" t="s">
        <v>354</v>
      </c>
      <c r="C1" s="226" t="s">
        <v>355</v>
      </c>
      <c r="D1" s="226" t="s">
        <v>356</v>
      </c>
      <c r="E1" s="226" t="s">
        <v>357</v>
      </c>
      <c r="F1" s="226" t="s">
        <v>358</v>
      </c>
      <c r="G1" s="226" t="s">
        <v>359</v>
      </c>
      <c r="H1" s="227" t="s">
        <v>360</v>
      </c>
      <c r="J1" s="294" t="s">
        <v>361</v>
      </c>
      <c r="K1" s="295" t="s">
        <v>362</v>
      </c>
      <c r="L1" s="296" t="s">
        <v>363</v>
      </c>
      <c r="M1" s="297" t="s">
        <v>364</v>
      </c>
      <c r="N1" s="298" t="s">
        <v>365</v>
      </c>
      <c r="O1" s="299" t="s">
        <v>366</v>
      </c>
      <c r="P1" s="300" t="s">
        <v>367</v>
      </c>
    </row>
    <row r="2" spans="1:16" ht="15.5" customHeight="1" x14ac:dyDescent="0.2">
      <c r="A2" s="123"/>
      <c r="B2" s="104"/>
      <c r="C2" s="104"/>
      <c r="D2" s="104"/>
      <c r="E2" s="104"/>
      <c r="F2" s="104"/>
      <c r="G2" s="104"/>
      <c r="H2" s="124"/>
      <c r="J2" s="301"/>
      <c r="K2" s="302"/>
      <c r="L2" s="303"/>
      <c r="M2" s="304"/>
      <c r="N2" s="305"/>
      <c r="O2" s="306"/>
      <c r="P2" s="307"/>
    </row>
    <row r="3" spans="1:16" ht="16" x14ac:dyDescent="0.2">
      <c r="A3" s="123"/>
      <c r="B3" s="104"/>
      <c r="C3" s="104"/>
      <c r="D3" s="104"/>
      <c r="E3" s="104"/>
      <c r="F3" s="104"/>
      <c r="G3" s="104"/>
      <c r="H3" s="124"/>
      <c r="J3" s="288"/>
      <c r="K3" s="103"/>
      <c r="L3" s="288"/>
      <c r="M3" s="103"/>
      <c r="N3" s="288"/>
      <c r="O3" s="288"/>
      <c r="P3" s="291"/>
    </row>
    <row r="4" spans="1:16" ht="16" x14ac:dyDescent="0.2">
      <c r="A4" s="123"/>
      <c r="B4" s="104"/>
      <c r="C4" s="104"/>
      <c r="D4" s="104"/>
      <c r="E4" s="104"/>
      <c r="F4" s="104"/>
      <c r="G4" s="104"/>
      <c r="H4" s="124"/>
      <c r="J4" s="289" t="s">
        <v>378</v>
      </c>
      <c r="K4" s="277" t="s">
        <v>378</v>
      </c>
      <c r="L4" s="289" t="s">
        <v>378</v>
      </c>
      <c r="M4" s="277" t="s">
        <v>378</v>
      </c>
      <c r="N4" s="289" t="s">
        <v>378</v>
      </c>
      <c r="O4" s="289" t="s">
        <v>378</v>
      </c>
      <c r="P4" s="292"/>
    </row>
    <row r="5" spans="1:16" ht="16" x14ac:dyDescent="0.2">
      <c r="A5" s="123"/>
      <c r="B5" s="104"/>
      <c r="C5" s="104"/>
      <c r="D5" s="104"/>
      <c r="E5" s="104"/>
      <c r="F5" s="104"/>
      <c r="G5" s="104"/>
      <c r="H5" s="124"/>
      <c r="J5" s="289" t="s">
        <v>378</v>
      </c>
      <c r="K5" s="277" t="s">
        <v>378</v>
      </c>
      <c r="L5" s="289" t="s">
        <v>378</v>
      </c>
      <c r="M5" s="277" t="s">
        <v>378</v>
      </c>
      <c r="N5" s="289" t="s">
        <v>378</v>
      </c>
      <c r="O5" s="289" t="s">
        <v>378</v>
      </c>
      <c r="P5" s="292"/>
    </row>
    <row r="6" spans="1:16" ht="16" x14ac:dyDescent="0.2">
      <c r="A6" s="123"/>
      <c r="B6" s="104"/>
      <c r="C6" s="104"/>
      <c r="D6" s="104"/>
      <c r="E6" s="104"/>
      <c r="F6" s="104"/>
      <c r="G6" s="104"/>
      <c r="H6" s="124"/>
      <c r="J6" s="289" t="s">
        <v>378</v>
      </c>
      <c r="K6" s="277" t="s">
        <v>378</v>
      </c>
      <c r="L6" s="289" t="s">
        <v>378</v>
      </c>
      <c r="M6" s="277" t="s">
        <v>378</v>
      </c>
      <c r="N6" s="289" t="s">
        <v>378</v>
      </c>
      <c r="O6" s="289" t="s">
        <v>378</v>
      </c>
      <c r="P6" s="292"/>
    </row>
    <row r="7" spans="1:16" ht="16" x14ac:dyDescent="0.2">
      <c r="A7" s="123"/>
      <c r="B7" s="104"/>
      <c r="C7" s="104"/>
      <c r="D7" s="104"/>
      <c r="E7" s="104"/>
      <c r="F7" s="104"/>
      <c r="G7" s="104"/>
      <c r="H7" s="124"/>
      <c r="J7" s="289" t="s">
        <v>378</v>
      </c>
      <c r="K7" s="277" t="s">
        <v>378</v>
      </c>
      <c r="L7" s="289" t="s">
        <v>378</v>
      </c>
      <c r="M7" s="277" t="s">
        <v>378</v>
      </c>
      <c r="N7" s="289" t="s">
        <v>378</v>
      </c>
      <c r="O7" s="289" t="s">
        <v>378</v>
      </c>
      <c r="P7" s="292"/>
    </row>
    <row r="8" spans="1:16" ht="16" x14ac:dyDescent="0.2">
      <c r="A8" s="123"/>
      <c r="B8" s="104"/>
      <c r="C8" s="104"/>
      <c r="D8" s="104"/>
      <c r="E8" s="104"/>
      <c r="F8" s="104"/>
      <c r="G8" s="104"/>
      <c r="H8" s="124"/>
      <c r="J8" s="289" t="s">
        <v>378</v>
      </c>
      <c r="K8" s="277" t="s">
        <v>378</v>
      </c>
      <c r="L8" s="289" t="s">
        <v>378</v>
      </c>
      <c r="M8" s="277" t="s">
        <v>378</v>
      </c>
      <c r="N8" s="289" t="s">
        <v>378</v>
      </c>
      <c r="O8" s="289" t="s">
        <v>378</v>
      </c>
      <c r="P8" s="292"/>
    </row>
    <row r="9" spans="1:16" ht="16" x14ac:dyDescent="0.2">
      <c r="A9" s="123"/>
      <c r="B9" s="104"/>
      <c r="C9" s="104"/>
      <c r="D9" s="104"/>
      <c r="E9" s="104"/>
      <c r="F9" s="104"/>
      <c r="G9" s="104"/>
      <c r="H9" s="124"/>
      <c r="J9" s="289" t="s">
        <v>378</v>
      </c>
      <c r="K9" s="277" t="s">
        <v>378</v>
      </c>
      <c r="L9" s="289" t="s">
        <v>378</v>
      </c>
      <c r="M9" s="277" t="s">
        <v>378</v>
      </c>
      <c r="N9" s="289" t="s">
        <v>378</v>
      </c>
      <c r="O9" s="289" t="s">
        <v>378</v>
      </c>
      <c r="P9" s="292"/>
    </row>
    <row r="10" spans="1:16" ht="16" x14ac:dyDescent="0.2">
      <c r="A10" s="123"/>
      <c r="B10" s="104"/>
      <c r="C10" s="104"/>
      <c r="D10" s="104"/>
      <c r="E10" s="104"/>
      <c r="F10" s="104"/>
      <c r="G10" s="104"/>
      <c r="H10" s="124"/>
      <c r="J10" s="289" t="s">
        <v>378</v>
      </c>
      <c r="K10" s="277" t="s">
        <v>378</v>
      </c>
      <c r="L10" s="289" t="s">
        <v>378</v>
      </c>
      <c r="M10" s="277" t="s">
        <v>378</v>
      </c>
      <c r="N10" s="289" t="s">
        <v>378</v>
      </c>
      <c r="O10" s="289" t="s">
        <v>378</v>
      </c>
      <c r="P10" s="292"/>
    </row>
    <row r="11" spans="1:16" ht="16" x14ac:dyDescent="0.2">
      <c r="A11" s="123"/>
      <c r="B11" s="104"/>
      <c r="C11" s="104"/>
      <c r="D11" s="104"/>
      <c r="E11" s="104"/>
      <c r="F11" s="104"/>
      <c r="G11" s="104"/>
      <c r="H11" s="124"/>
      <c r="J11" s="289" t="s">
        <v>378</v>
      </c>
      <c r="K11" s="277" t="s">
        <v>378</v>
      </c>
      <c r="L11" s="289" t="s">
        <v>378</v>
      </c>
      <c r="M11" s="277" t="s">
        <v>378</v>
      </c>
      <c r="N11" s="289" t="s">
        <v>378</v>
      </c>
      <c r="O11" s="289" t="s">
        <v>378</v>
      </c>
      <c r="P11" s="292"/>
    </row>
    <row r="12" spans="1:16" ht="16" x14ac:dyDescent="0.2">
      <c r="A12" s="123"/>
      <c r="B12" s="104"/>
      <c r="C12" s="104"/>
      <c r="D12" s="104"/>
      <c r="E12" s="104"/>
      <c r="F12" s="104"/>
      <c r="G12" s="104"/>
      <c r="H12" s="124"/>
      <c r="J12" s="289" t="s">
        <v>378</v>
      </c>
      <c r="K12" s="277" t="s">
        <v>378</v>
      </c>
      <c r="L12" s="289" t="s">
        <v>378</v>
      </c>
      <c r="M12" s="277" t="s">
        <v>378</v>
      </c>
      <c r="N12" s="289" t="s">
        <v>378</v>
      </c>
      <c r="O12" s="289" t="s">
        <v>378</v>
      </c>
      <c r="P12" s="292"/>
    </row>
    <row r="13" spans="1:16" ht="16" x14ac:dyDescent="0.2">
      <c r="A13" s="123"/>
      <c r="B13" s="104"/>
      <c r="C13" s="104"/>
      <c r="D13" s="104"/>
      <c r="E13" s="104"/>
      <c r="F13" s="104"/>
      <c r="G13" s="104"/>
      <c r="H13" s="124"/>
      <c r="J13" s="289" t="s">
        <v>378</v>
      </c>
      <c r="K13" s="277" t="s">
        <v>378</v>
      </c>
      <c r="L13" s="289" t="s">
        <v>378</v>
      </c>
      <c r="M13" s="277" t="s">
        <v>378</v>
      </c>
      <c r="N13" s="289" t="s">
        <v>378</v>
      </c>
      <c r="O13" s="289" t="s">
        <v>378</v>
      </c>
      <c r="P13" s="292"/>
    </row>
    <row r="14" spans="1:16" ht="16" x14ac:dyDescent="0.2">
      <c r="A14" s="123"/>
      <c r="B14" s="104"/>
      <c r="C14" s="104"/>
      <c r="D14" s="104"/>
      <c r="E14" s="104"/>
      <c r="F14" s="104"/>
      <c r="G14" s="104"/>
      <c r="H14" s="124"/>
      <c r="J14" s="289" t="s">
        <v>378</v>
      </c>
      <c r="K14" s="277" t="s">
        <v>378</v>
      </c>
      <c r="L14" s="289" t="s">
        <v>378</v>
      </c>
      <c r="M14" s="277" t="s">
        <v>378</v>
      </c>
      <c r="N14" s="289" t="s">
        <v>378</v>
      </c>
      <c r="O14" s="289" t="s">
        <v>378</v>
      </c>
      <c r="P14" s="292"/>
    </row>
    <row r="15" spans="1:16" ht="16" x14ac:dyDescent="0.2">
      <c r="A15" s="123"/>
      <c r="B15" s="104"/>
      <c r="C15" s="104"/>
      <c r="D15" s="104"/>
      <c r="E15" s="104"/>
      <c r="F15" s="104"/>
      <c r="G15" s="104"/>
      <c r="H15" s="124"/>
      <c r="J15" s="289" t="s">
        <v>378</v>
      </c>
      <c r="K15" s="277" t="s">
        <v>378</v>
      </c>
      <c r="L15" s="289" t="s">
        <v>378</v>
      </c>
      <c r="M15" s="277" t="s">
        <v>378</v>
      </c>
      <c r="N15" s="289" t="s">
        <v>378</v>
      </c>
      <c r="O15" s="289" t="s">
        <v>378</v>
      </c>
      <c r="P15" s="292"/>
    </row>
    <row r="16" spans="1:16" ht="16" x14ac:dyDescent="0.2">
      <c r="A16" s="123"/>
      <c r="B16" s="104"/>
      <c r="C16" s="104"/>
      <c r="D16" s="104"/>
      <c r="E16" s="104"/>
      <c r="F16" s="104"/>
      <c r="G16" s="104"/>
      <c r="H16" s="124"/>
      <c r="J16" s="289" t="s">
        <v>378</v>
      </c>
      <c r="K16" s="277" t="s">
        <v>378</v>
      </c>
      <c r="L16" s="289" t="s">
        <v>378</v>
      </c>
      <c r="M16" s="277" t="s">
        <v>378</v>
      </c>
      <c r="N16" s="289" t="s">
        <v>378</v>
      </c>
      <c r="O16" s="289" t="s">
        <v>378</v>
      </c>
      <c r="P16" s="292"/>
    </row>
    <row r="17" spans="1:16" ht="16" x14ac:dyDescent="0.2">
      <c r="A17" s="123"/>
      <c r="B17" s="104"/>
      <c r="C17" s="104"/>
      <c r="D17" s="104"/>
      <c r="E17" s="104"/>
      <c r="F17" s="104"/>
      <c r="G17" s="104"/>
      <c r="H17" s="124"/>
      <c r="J17" s="289" t="s">
        <v>378</v>
      </c>
      <c r="K17" s="277" t="s">
        <v>378</v>
      </c>
      <c r="L17" s="289" t="s">
        <v>378</v>
      </c>
      <c r="M17" s="277" t="s">
        <v>378</v>
      </c>
      <c r="N17" s="289" t="s">
        <v>378</v>
      </c>
      <c r="O17" s="289" t="s">
        <v>378</v>
      </c>
      <c r="P17" s="292"/>
    </row>
    <row r="18" spans="1:16" ht="16" x14ac:dyDescent="0.2">
      <c r="A18" s="123"/>
      <c r="B18" s="104"/>
      <c r="C18" s="104"/>
      <c r="D18" s="104"/>
      <c r="E18" s="104"/>
      <c r="F18" s="104"/>
      <c r="G18" s="104"/>
      <c r="H18" s="124"/>
      <c r="J18" s="289" t="s">
        <v>378</v>
      </c>
      <c r="K18" s="277" t="s">
        <v>378</v>
      </c>
      <c r="L18" s="289" t="s">
        <v>378</v>
      </c>
      <c r="M18" s="277" t="s">
        <v>378</v>
      </c>
      <c r="N18" s="289" t="s">
        <v>378</v>
      </c>
      <c r="O18" s="289" t="s">
        <v>378</v>
      </c>
      <c r="P18" s="292"/>
    </row>
    <row r="19" spans="1:16" ht="16" x14ac:dyDescent="0.2">
      <c r="A19" s="123"/>
      <c r="B19" s="104"/>
      <c r="C19" s="104"/>
      <c r="D19" s="104"/>
      <c r="E19" s="104"/>
      <c r="F19" s="104"/>
      <c r="G19" s="104"/>
      <c r="H19" s="124"/>
      <c r="J19" s="289" t="s">
        <v>378</v>
      </c>
      <c r="K19" s="277" t="s">
        <v>378</v>
      </c>
      <c r="L19" s="289" t="s">
        <v>378</v>
      </c>
      <c r="M19" s="277" t="s">
        <v>378</v>
      </c>
      <c r="N19" s="289" t="s">
        <v>378</v>
      </c>
      <c r="O19" s="289" t="s">
        <v>378</v>
      </c>
      <c r="P19" s="292"/>
    </row>
    <row r="20" spans="1:16" ht="16" x14ac:dyDescent="0.2">
      <c r="A20" s="123"/>
      <c r="B20" s="104"/>
      <c r="C20" s="104"/>
      <c r="D20" s="104"/>
      <c r="E20" s="104"/>
      <c r="F20" s="104"/>
      <c r="G20" s="104"/>
      <c r="H20" s="124"/>
      <c r="J20" s="289" t="s">
        <v>378</v>
      </c>
      <c r="K20" s="277" t="s">
        <v>378</v>
      </c>
      <c r="L20" s="289" t="s">
        <v>378</v>
      </c>
      <c r="M20" s="277" t="s">
        <v>378</v>
      </c>
      <c r="N20" s="289" t="s">
        <v>378</v>
      </c>
      <c r="O20" s="289" t="s">
        <v>378</v>
      </c>
      <c r="P20" s="292"/>
    </row>
    <row r="21" spans="1:16" ht="16" x14ac:dyDescent="0.2">
      <c r="A21" s="123"/>
      <c r="B21" s="104"/>
      <c r="C21" s="104"/>
      <c r="D21" s="104"/>
      <c r="E21" s="104"/>
      <c r="F21" s="104"/>
      <c r="G21" s="104"/>
      <c r="H21" s="124"/>
      <c r="J21" s="289" t="s">
        <v>378</v>
      </c>
      <c r="K21" s="277" t="s">
        <v>378</v>
      </c>
      <c r="L21" s="289" t="s">
        <v>378</v>
      </c>
      <c r="M21" s="277" t="s">
        <v>378</v>
      </c>
      <c r="N21" s="289" t="s">
        <v>378</v>
      </c>
      <c r="O21" s="289" t="s">
        <v>378</v>
      </c>
      <c r="P21" s="292"/>
    </row>
    <row r="22" spans="1:16" ht="16" x14ac:dyDescent="0.2">
      <c r="A22" s="123"/>
      <c r="B22" s="104"/>
      <c r="C22" s="104"/>
      <c r="D22" s="104"/>
      <c r="E22" s="104"/>
      <c r="F22" s="104"/>
      <c r="G22" s="104"/>
      <c r="H22" s="124"/>
      <c r="J22" s="289" t="s">
        <v>378</v>
      </c>
      <c r="K22" s="277" t="s">
        <v>378</v>
      </c>
      <c r="L22" s="289" t="s">
        <v>378</v>
      </c>
      <c r="M22" s="277" t="s">
        <v>378</v>
      </c>
      <c r="N22" s="289" t="s">
        <v>378</v>
      </c>
      <c r="O22" s="289" t="s">
        <v>378</v>
      </c>
      <c r="P22" s="292"/>
    </row>
    <row r="23" spans="1:16" ht="16" x14ac:dyDescent="0.2">
      <c r="A23" s="123"/>
      <c r="B23" s="104"/>
      <c r="C23" s="104"/>
      <c r="D23" s="104"/>
      <c r="E23" s="104"/>
      <c r="F23" s="104"/>
      <c r="G23" s="104"/>
      <c r="H23" s="124"/>
      <c r="J23" s="289" t="s">
        <v>378</v>
      </c>
      <c r="K23" s="277" t="s">
        <v>378</v>
      </c>
      <c r="L23" s="289" t="s">
        <v>378</v>
      </c>
      <c r="M23" s="277" t="s">
        <v>378</v>
      </c>
      <c r="N23" s="289" t="s">
        <v>378</v>
      </c>
      <c r="O23" s="289" t="s">
        <v>378</v>
      </c>
      <c r="P23" s="292"/>
    </row>
    <row r="24" spans="1:16" ht="16" x14ac:dyDescent="0.2">
      <c r="A24" s="123"/>
      <c r="B24" s="104"/>
      <c r="C24" s="104"/>
      <c r="D24" s="104"/>
      <c r="E24" s="104"/>
      <c r="F24" s="104"/>
      <c r="G24" s="104"/>
      <c r="H24" s="124"/>
      <c r="J24" s="289" t="s">
        <v>378</v>
      </c>
      <c r="K24" s="277" t="s">
        <v>378</v>
      </c>
      <c r="L24" s="289" t="s">
        <v>378</v>
      </c>
      <c r="M24" s="277" t="s">
        <v>378</v>
      </c>
      <c r="N24" s="289" t="s">
        <v>378</v>
      </c>
      <c r="O24" s="289" t="s">
        <v>378</v>
      </c>
      <c r="P24" s="292"/>
    </row>
    <row r="25" spans="1:16" ht="16" x14ac:dyDescent="0.2">
      <c r="A25" s="123"/>
      <c r="B25" s="104"/>
      <c r="C25" s="104"/>
      <c r="D25" s="104"/>
      <c r="E25" s="104"/>
      <c r="F25" s="104"/>
      <c r="G25" s="104"/>
      <c r="H25" s="124"/>
      <c r="J25" s="289" t="s">
        <v>378</v>
      </c>
      <c r="K25" s="277" t="s">
        <v>378</v>
      </c>
      <c r="L25" s="289" t="s">
        <v>378</v>
      </c>
      <c r="M25" s="277" t="s">
        <v>378</v>
      </c>
      <c r="N25" s="289" t="s">
        <v>378</v>
      </c>
      <c r="O25" s="289" t="s">
        <v>378</v>
      </c>
      <c r="P25" s="292"/>
    </row>
    <row r="26" spans="1:16" ht="16" x14ac:dyDescent="0.2">
      <c r="A26" s="123"/>
      <c r="B26" s="104"/>
      <c r="C26" s="104"/>
      <c r="D26" s="104"/>
      <c r="E26" s="104"/>
      <c r="F26" s="104"/>
      <c r="G26" s="104"/>
      <c r="H26" s="124"/>
      <c r="J26" s="289" t="s">
        <v>378</v>
      </c>
      <c r="K26" s="277" t="s">
        <v>378</v>
      </c>
      <c r="L26" s="289" t="s">
        <v>378</v>
      </c>
      <c r="M26" s="277" t="s">
        <v>378</v>
      </c>
      <c r="N26" s="289" t="s">
        <v>378</v>
      </c>
      <c r="O26" s="289" t="s">
        <v>378</v>
      </c>
      <c r="P26" s="292"/>
    </row>
    <row r="27" spans="1:16" ht="16" x14ac:dyDescent="0.2">
      <c r="A27" s="123"/>
      <c r="B27" s="104"/>
      <c r="C27" s="104"/>
      <c r="D27" s="104"/>
      <c r="E27" s="104"/>
      <c r="F27" s="104"/>
      <c r="G27" s="104"/>
      <c r="H27" s="124"/>
      <c r="J27" s="289" t="s">
        <v>378</v>
      </c>
      <c r="K27" s="277" t="s">
        <v>378</v>
      </c>
      <c r="L27" s="289" t="s">
        <v>378</v>
      </c>
      <c r="M27" s="277" t="s">
        <v>378</v>
      </c>
      <c r="N27" s="289" t="s">
        <v>378</v>
      </c>
      <c r="O27" s="289" t="s">
        <v>378</v>
      </c>
      <c r="P27" s="292"/>
    </row>
    <row r="28" spans="1:16" ht="16" x14ac:dyDescent="0.2">
      <c r="A28" s="123"/>
      <c r="B28" s="104"/>
      <c r="C28" s="104"/>
      <c r="D28" s="104"/>
      <c r="E28" s="104"/>
      <c r="F28" s="104"/>
      <c r="G28" s="104"/>
      <c r="H28" s="124"/>
      <c r="J28" s="289" t="s">
        <v>378</v>
      </c>
      <c r="K28" s="277" t="s">
        <v>378</v>
      </c>
      <c r="L28" s="289" t="s">
        <v>378</v>
      </c>
      <c r="M28" s="277" t="s">
        <v>378</v>
      </c>
      <c r="N28" s="289" t="s">
        <v>378</v>
      </c>
      <c r="O28" s="289" t="s">
        <v>378</v>
      </c>
      <c r="P28" s="292"/>
    </row>
    <row r="29" spans="1:16" ht="16" x14ac:dyDescent="0.2">
      <c r="A29" s="123"/>
      <c r="B29" s="104"/>
      <c r="C29" s="104"/>
      <c r="D29" s="104"/>
      <c r="E29" s="104"/>
      <c r="F29" s="104"/>
      <c r="G29" s="104"/>
      <c r="H29" s="124"/>
      <c r="J29" s="289" t="s">
        <v>378</v>
      </c>
      <c r="K29" s="277" t="s">
        <v>378</v>
      </c>
      <c r="L29" s="289" t="s">
        <v>378</v>
      </c>
      <c r="M29" s="277" t="s">
        <v>378</v>
      </c>
      <c r="N29" s="289" t="s">
        <v>378</v>
      </c>
      <c r="O29" s="289" t="s">
        <v>378</v>
      </c>
      <c r="P29" s="292"/>
    </row>
    <row r="30" spans="1:16" ht="16" x14ac:dyDescent="0.2">
      <c r="A30" s="123"/>
      <c r="B30" s="576"/>
      <c r="C30" s="576"/>
      <c r="D30" s="576"/>
      <c r="E30" s="576"/>
      <c r="F30" s="576"/>
      <c r="G30" s="576"/>
      <c r="H30" s="577"/>
      <c r="J30" s="289"/>
      <c r="K30" s="277"/>
      <c r="L30" s="289"/>
      <c r="M30" s="277"/>
      <c r="N30" s="289"/>
      <c r="O30" s="289"/>
      <c r="P30" s="292"/>
    </row>
    <row r="31" spans="1:16" ht="17" thickBot="1" x14ac:dyDescent="0.25">
      <c r="A31" s="123"/>
      <c r="B31" s="104"/>
      <c r="C31" s="104"/>
      <c r="D31" s="104"/>
      <c r="E31" s="104"/>
      <c r="F31" s="104"/>
      <c r="G31" s="104"/>
      <c r="H31" s="124"/>
      <c r="J31" s="289" t="s">
        <v>378</v>
      </c>
      <c r="K31" s="277" t="s">
        <v>378</v>
      </c>
      <c r="L31" s="289" t="s">
        <v>378</v>
      </c>
      <c r="M31" s="277" t="s">
        <v>378</v>
      </c>
      <c r="N31" s="289" t="s">
        <v>378</v>
      </c>
      <c r="O31" s="289" t="s">
        <v>378</v>
      </c>
      <c r="P31" s="292"/>
    </row>
    <row r="32" spans="1:16" ht="16" x14ac:dyDescent="0.2">
      <c r="A32" s="222" t="s">
        <v>49</v>
      </c>
      <c r="B32" s="223">
        <f>SUM(B2:B31)</f>
        <v>0</v>
      </c>
      <c r="C32" s="223"/>
      <c r="D32" s="223">
        <f>SUM(D2:D31)</f>
        <v>0</v>
      </c>
      <c r="E32" s="223">
        <f>SUM(D32)</f>
        <v>0</v>
      </c>
      <c r="F32" s="223">
        <f>SUM(F2:F31)</f>
        <v>0</v>
      </c>
      <c r="G32" s="223">
        <f>SUM(G2:G31)</f>
        <v>0</v>
      </c>
      <c r="H32" s="224">
        <f>SUM(H2:H31)</f>
        <v>0</v>
      </c>
    </row>
    <row r="33" spans="1:9" s="110" customFormat="1" x14ac:dyDescent="0.2">
      <c r="A33" s="125"/>
      <c r="I33"/>
    </row>
    <row r="34" spans="1:9" s="110" customFormat="1" ht="16" x14ac:dyDescent="0.2">
      <c r="A34" s="153"/>
      <c r="B34" s="105"/>
      <c r="C34" s="107"/>
      <c r="D34" s="105"/>
      <c r="E34" s="105"/>
      <c r="I34"/>
    </row>
    <row r="35" spans="1:9" s="110" customFormat="1" ht="16" x14ac:dyDescent="0.2">
      <c r="A35" s="153"/>
      <c r="B35" s="105"/>
      <c r="C35" s="105"/>
      <c r="D35" s="105"/>
      <c r="E35" s="105"/>
      <c r="F35" s="122"/>
      <c r="G35" s="122"/>
      <c r="H35" s="122"/>
      <c r="I35"/>
    </row>
    <row r="36" spans="1:9" s="110" customFormat="1" ht="16" x14ac:dyDescent="0.2">
      <c r="A36" s="153"/>
      <c r="B36" s="105"/>
      <c r="C36" s="107"/>
      <c r="D36" s="105"/>
      <c r="E36" s="105"/>
      <c r="F36" s="122"/>
      <c r="G36" s="122"/>
      <c r="H36" s="122"/>
      <c r="I36"/>
    </row>
    <row r="37" spans="1:9" s="110" customFormat="1" ht="16" x14ac:dyDescent="0.2">
      <c r="A37" s="153"/>
      <c r="B37" s="105"/>
      <c r="C37" s="105"/>
      <c r="D37" s="105"/>
      <c r="E37" s="105"/>
      <c r="F37" s="122"/>
      <c r="G37" s="122"/>
      <c r="H37" s="122"/>
      <c r="I37"/>
    </row>
    <row r="38" spans="1:9" s="110" customFormat="1" ht="16" x14ac:dyDescent="0.2">
      <c r="A38" s="153"/>
      <c r="B38" s="105"/>
      <c r="C38" s="107"/>
      <c r="D38" s="105"/>
      <c r="E38" s="105"/>
      <c r="F38" s="122"/>
      <c r="G38" s="122"/>
      <c r="H38" s="122"/>
      <c r="I38"/>
    </row>
    <row r="39" spans="1:9" s="110" customFormat="1" ht="16" x14ac:dyDescent="0.2">
      <c r="A39" s="153"/>
      <c r="B39" s="105"/>
      <c r="C39" s="107"/>
      <c r="D39" s="105"/>
      <c r="E39" s="105"/>
      <c r="F39" s="122"/>
      <c r="G39" s="122"/>
      <c r="H39" s="122" t="s">
        <v>397</v>
      </c>
      <c r="I39"/>
    </row>
    <row r="40" spans="1:9" s="110" customFormat="1" ht="16" x14ac:dyDescent="0.2">
      <c r="A40" s="153"/>
      <c r="B40" s="105"/>
      <c r="C40" s="107"/>
      <c r="D40" s="105"/>
      <c r="E40" s="105"/>
      <c r="F40" s="122"/>
      <c r="G40" s="122"/>
      <c r="H40" s="122"/>
      <c r="I40"/>
    </row>
    <row r="41" spans="1:9" s="110" customFormat="1" ht="16" x14ac:dyDescent="0.2">
      <c r="A41" s="153"/>
      <c r="B41" s="105"/>
      <c r="C41" s="105"/>
      <c r="D41" s="105"/>
      <c r="E41" s="105"/>
      <c r="F41" s="122"/>
      <c r="G41" s="122"/>
      <c r="H41" s="122"/>
      <c r="I41"/>
    </row>
    <row r="42" spans="1:9" s="110" customFormat="1" ht="16" x14ac:dyDescent="0.2">
      <c r="A42" s="153"/>
      <c r="B42" s="105"/>
      <c r="C42" s="105"/>
      <c r="D42" s="105"/>
      <c r="E42" s="105"/>
      <c r="F42" s="122"/>
      <c r="G42" s="122"/>
      <c r="H42" s="122"/>
      <c r="I42"/>
    </row>
    <row r="43" spans="1:9" s="110" customFormat="1" ht="16" x14ac:dyDescent="0.2">
      <c r="A43" s="153"/>
      <c r="B43" s="105"/>
      <c r="C43" s="105"/>
      <c r="D43" s="105"/>
      <c r="E43" s="105"/>
      <c r="F43" s="122"/>
      <c r="G43" s="122"/>
      <c r="H43" s="122"/>
      <c r="I43"/>
    </row>
    <row r="44" spans="1:9" s="110" customFormat="1" ht="16" x14ac:dyDescent="0.2">
      <c r="A44" s="156"/>
      <c r="B44" s="157"/>
      <c r="C44" s="157"/>
      <c r="D44" s="157"/>
      <c r="E44" s="157"/>
      <c r="F44" s="122"/>
      <c r="G44" s="122"/>
      <c r="H44" s="122"/>
      <c r="I44"/>
    </row>
    <row r="45" spans="1:9" s="110" customFormat="1" ht="16" x14ac:dyDescent="0.2">
      <c r="A45" s="153"/>
      <c r="B45" s="105"/>
      <c r="C45" s="105"/>
      <c r="D45" s="105"/>
      <c r="E45" s="105"/>
      <c r="F45" s="122"/>
      <c r="G45" s="122"/>
      <c r="H45" s="122"/>
      <c r="I45"/>
    </row>
    <row r="46" spans="1:9" ht="16" x14ac:dyDescent="0.2">
      <c r="A46" s="153"/>
      <c r="B46" s="105"/>
      <c r="C46" s="107"/>
      <c r="D46" s="105"/>
      <c r="E46" s="105"/>
      <c r="F46" s="6"/>
      <c r="G46" s="6"/>
      <c r="H46" s="6"/>
    </row>
    <row r="47" spans="1:9" ht="16" x14ac:dyDescent="0.2">
      <c r="A47" s="153"/>
      <c r="B47" s="105"/>
      <c r="C47" s="107"/>
      <c r="D47" s="105"/>
      <c r="E47" s="105"/>
      <c r="F47" s="6"/>
      <c r="G47" s="6"/>
      <c r="H47" s="6"/>
    </row>
    <row r="48" spans="1:9" ht="16" x14ac:dyDescent="0.2">
      <c r="A48" s="153"/>
      <c r="B48" s="105"/>
      <c r="C48" s="107"/>
      <c r="D48" s="105"/>
      <c r="E48" s="105"/>
      <c r="F48" s="6"/>
      <c r="G48" s="6"/>
      <c r="H48" s="6"/>
    </row>
    <row r="49" spans="1:8" ht="16" x14ac:dyDescent="0.2">
      <c r="A49" s="153"/>
      <c r="B49" s="105"/>
      <c r="C49" s="105"/>
      <c r="D49" s="105"/>
      <c r="E49" s="105"/>
      <c r="F49" s="6"/>
      <c r="G49" s="6"/>
      <c r="H49" s="6"/>
    </row>
    <row r="50" spans="1:8" ht="16" x14ac:dyDescent="0.2">
      <c r="A50" s="153"/>
      <c r="B50" s="105"/>
      <c r="C50" s="105"/>
      <c r="D50" s="105"/>
      <c r="E50" s="105"/>
      <c r="F50" s="6"/>
      <c r="G50" s="6"/>
      <c r="H50" s="6"/>
    </row>
    <row r="51" spans="1:8" ht="16" x14ac:dyDescent="0.2">
      <c r="A51" s="153"/>
      <c r="B51" s="105"/>
      <c r="C51" s="105"/>
      <c r="D51" s="105"/>
      <c r="E51" s="105"/>
      <c r="F51" s="6"/>
      <c r="G51" s="6"/>
      <c r="H51" s="6"/>
    </row>
    <row r="52" spans="1:8" ht="16" x14ac:dyDescent="0.2">
      <c r="A52" s="154"/>
      <c r="B52" s="155"/>
      <c r="C52" s="155"/>
      <c r="D52" s="155"/>
      <c r="E52" s="155"/>
    </row>
    <row r="53" spans="1:8" ht="16" x14ac:dyDescent="0.2">
      <c r="A53" s="154"/>
      <c r="B53" s="155"/>
      <c r="C53" s="155"/>
      <c r="D53" s="155"/>
      <c r="E53" s="155"/>
    </row>
  </sheetData>
  <printOptions horizontalCentered="1" verticalCentered="1"/>
  <pageMargins left="0.7" right="0.7" top="0.75" bottom="0.75" header="0.3" footer="0.3"/>
  <pageSetup paperSize="9" scale="68" fitToHeight="0" orientation="portrait" horizontalDpi="0" verticalDpi="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87C2E-D78F-4B28-83A9-AC549887CAA2}">
  <sheetPr>
    <tabColor theme="1"/>
    <pageSetUpPr fitToPage="1"/>
  </sheetPr>
  <dimension ref="A1:P53"/>
  <sheetViews>
    <sheetView zoomScale="90" zoomScaleNormal="90" workbookViewId="0">
      <pane ySplit="1" topLeftCell="A2" activePane="bottomLeft" state="frozen"/>
      <selection activeCell="J79" sqref="J79"/>
      <selection pane="bottomLeft" activeCell="H34" sqref="H34"/>
    </sheetView>
  </sheetViews>
  <sheetFormatPr baseColWidth="10" defaultColWidth="8.83203125" defaultRowHeight="15" customHeight="1" x14ac:dyDescent="0.2"/>
  <cols>
    <col min="1" max="1" width="14" style="56" customWidth="1"/>
    <col min="2" max="2" width="7.33203125" bestFit="1" customWidth="1"/>
    <col min="3" max="3" width="41" customWidth="1"/>
    <col min="4" max="4" width="13.5" bestFit="1" customWidth="1"/>
    <col min="5" max="5" width="16" customWidth="1"/>
    <col min="6" max="6" width="14.33203125" customWidth="1"/>
    <col min="7" max="7" width="14.6640625" customWidth="1"/>
    <col min="8" max="8" width="17.33203125" customWidth="1"/>
    <col min="9" max="9" width="7.33203125" customWidth="1"/>
    <col min="13" max="13" width="38.6640625" customWidth="1"/>
    <col min="14" max="14" width="20.5" customWidth="1"/>
    <col min="15" max="15" width="19.5" customWidth="1"/>
    <col min="16" max="16" width="16.5" customWidth="1"/>
  </cols>
  <sheetData>
    <row r="1" spans="1:16" ht="38.25" customHeight="1" thickBot="1" x14ac:dyDescent="0.25">
      <c r="A1" s="225" t="s">
        <v>353</v>
      </c>
      <c r="B1" s="226" t="s">
        <v>354</v>
      </c>
      <c r="C1" s="226" t="s">
        <v>355</v>
      </c>
      <c r="D1" s="226" t="s">
        <v>356</v>
      </c>
      <c r="E1" s="226" t="s">
        <v>357</v>
      </c>
      <c r="F1" s="226" t="s">
        <v>358</v>
      </c>
      <c r="G1" s="226" t="s">
        <v>359</v>
      </c>
      <c r="H1" s="227" t="s">
        <v>360</v>
      </c>
      <c r="J1" s="294" t="s">
        <v>361</v>
      </c>
      <c r="K1" s="295" t="s">
        <v>362</v>
      </c>
      <c r="L1" s="296" t="s">
        <v>363</v>
      </c>
      <c r="M1" s="297" t="s">
        <v>364</v>
      </c>
      <c r="N1" s="298" t="s">
        <v>365</v>
      </c>
      <c r="O1" s="299" t="s">
        <v>366</v>
      </c>
      <c r="P1" s="300" t="s">
        <v>367</v>
      </c>
    </row>
    <row r="2" spans="1:16" ht="15.5" customHeight="1" x14ac:dyDescent="0.2">
      <c r="A2" s="123"/>
      <c r="B2" s="104"/>
      <c r="C2" s="104"/>
      <c r="D2" s="104"/>
      <c r="E2" s="104"/>
      <c r="F2" s="104"/>
      <c r="G2" s="104"/>
      <c r="H2" s="124"/>
      <c r="J2" s="301"/>
      <c r="K2" s="302"/>
      <c r="L2" s="303"/>
      <c r="M2" s="304"/>
      <c r="N2" s="305"/>
      <c r="O2" s="306"/>
      <c r="P2" s="307"/>
    </row>
    <row r="3" spans="1:16" ht="16" x14ac:dyDescent="0.2">
      <c r="A3" s="123"/>
      <c r="B3" s="104"/>
      <c r="C3" s="104"/>
      <c r="D3" s="104"/>
      <c r="E3" s="104"/>
      <c r="F3" s="104"/>
      <c r="G3" s="104"/>
      <c r="H3" s="124"/>
      <c r="J3" s="288"/>
      <c r="K3" s="103"/>
      <c r="L3" s="288"/>
      <c r="M3" s="103"/>
      <c r="N3" s="288"/>
      <c r="O3" s="288"/>
      <c r="P3" s="291"/>
    </row>
    <row r="4" spans="1:16" ht="16" x14ac:dyDescent="0.2">
      <c r="A4" s="123"/>
      <c r="B4" s="104"/>
      <c r="C4" s="104"/>
      <c r="D4" s="104"/>
      <c r="E4" s="104"/>
      <c r="F4" s="104"/>
      <c r="G4" s="104"/>
      <c r="H4" s="124"/>
      <c r="J4" s="289" t="s">
        <v>378</v>
      </c>
      <c r="K4" s="277" t="s">
        <v>378</v>
      </c>
      <c r="L4" s="289" t="s">
        <v>378</v>
      </c>
      <c r="M4" s="277" t="s">
        <v>378</v>
      </c>
      <c r="N4" s="289" t="s">
        <v>378</v>
      </c>
      <c r="O4" s="289" t="s">
        <v>378</v>
      </c>
      <c r="P4" s="292"/>
    </row>
    <row r="5" spans="1:16" ht="16" x14ac:dyDescent="0.2">
      <c r="A5" s="123"/>
      <c r="B5" s="104"/>
      <c r="C5" s="104"/>
      <c r="D5" s="104"/>
      <c r="E5" s="104"/>
      <c r="F5" s="104"/>
      <c r="G5" s="104"/>
      <c r="H5" s="124"/>
      <c r="J5" s="289" t="s">
        <v>378</v>
      </c>
      <c r="K5" s="277" t="s">
        <v>378</v>
      </c>
      <c r="L5" s="289" t="s">
        <v>378</v>
      </c>
      <c r="M5" s="277" t="s">
        <v>378</v>
      </c>
      <c r="N5" s="289" t="s">
        <v>378</v>
      </c>
      <c r="O5" s="289" t="s">
        <v>378</v>
      </c>
      <c r="P5" s="292"/>
    </row>
    <row r="6" spans="1:16" ht="16" x14ac:dyDescent="0.2">
      <c r="A6" s="123"/>
      <c r="B6" s="104"/>
      <c r="C6" s="104"/>
      <c r="D6" s="104"/>
      <c r="E6" s="104"/>
      <c r="F6" s="104"/>
      <c r="G6" s="104"/>
      <c r="H6" s="124"/>
      <c r="J6" s="289" t="s">
        <v>378</v>
      </c>
      <c r="K6" s="277" t="s">
        <v>378</v>
      </c>
      <c r="L6" s="289" t="s">
        <v>378</v>
      </c>
      <c r="M6" s="277" t="s">
        <v>378</v>
      </c>
      <c r="N6" s="289" t="s">
        <v>378</v>
      </c>
      <c r="O6" s="289" t="s">
        <v>378</v>
      </c>
      <c r="P6" s="292"/>
    </row>
    <row r="7" spans="1:16" ht="16" x14ac:dyDescent="0.2">
      <c r="A7" s="123"/>
      <c r="B7" s="104"/>
      <c r="C7" s="104"/>
      <c r="D7" s="104"/>
      <c r="E7" s="104"/>
      <c r="F7" s="104"/>
      <c r="G7" s="104"/>
      <c r="H7" s="124"/>
      <c r="J7" s="289" t="s">
        <v>378</v>
      </c>
      <c r="K7" s="277" t="s">
        <v>378</v>
      </c>
      <c r="L7" s="289" t="s">
        <v>378</v>
      </c>
      <c r="M7" s="277" t="s">
        <v>378</v>
      </c>
      <c r="N7" s="289" t="s">
        <v>378</v>
      </c>
      <c r="O7" s="289" t="s">
        <v>378</v>
      </c>
      <c r="P7" s="292"/>
    </row>
    <row r="8" spans="1:16" ht="16" x14ac:dyDescent="0.2">
      <c r="A8" s="123"/>
      <c r="B8" s="104"/>
      <c r="C8" s="104"/>
      <c r="D8" s="104"/>
      <c r="E8" s="104"/>
      <c r="F8" s="104"/>
      <c r="G8" s="104"/>
      <c r="H8" s="124"/>
      <c r="J8" s="289" t="s">
        <v>378</v>
      </c>
      <c r="K8" s="277" t="s">
        <v>378</v>
      </c>
      <c r="L8" s="289" t="s">
        <v>378</v>
      </c>
      <c r="M8" s="277" t="s">
        <v>378</v>
      </c>
      <c r="N8" s="289" t="s">
        <v>378</v>
      </c>
      <c r="O8" s="289" t="s">
        <v>378</v>
      </c>
      <c r="P8" s="292"/>
    </row>
    <row r="9" spans="1:16" ht="16" x14ac:dyDescent="0.2">
      <c r="A9" s="123"/>
      <c r="B9" s="104"/>
      <c r="C9" s="104"/>
      <c r="D9" s="104"/>
      <c r="E9" s="104"/>
      <c r="F9" s="104"/>
      <c r="G9" s="104"/>
      <c r="H9" s="124"/>
      <c r="J9" s="289" t="s">
        <v>378</v>
      </c>
      <c r="K9" s="277" t="s">
        <v>378</v>
      </c>
      <c r="L9" s="289" t="s">
        <v>378</v>
      </c>
      <c r="M9" s="277" t="s">
        <v>378</v>
      </c>
      <c r="N9" s="289" t="s">
        <v>378</v>
      </c>
      <c r="O9" s="289" t="s">
        <v>378</v>
      </c>
      <c r="P9" s="292"/>
    </row>
    <row r="10" spans="1:16" ht="16" x14ac:dyDescent="0.2">
      <c r="A10" s="123"/>
      <c r="B10" s="104"/>
      <c r="C10" s="104"/>
      <c r="D10" s="104"/>
      <c r="E10" s="104"/>
      <c r="F10" s="104"/>
      <c r="G10" s="104"/>
      <c r="H10" s="124"/>
      <c r="J10" s="289" t="s">
        <v>378</v>
      </c>
      <c r="K10" s="277" t="s">
        <v>378</v>
      </c>
      <c r="L10" s="289" t="s">
        <v>378</v>
      </c>
      <c r="M10" s="277" t="s">
        <v>378</v>
      </c>
      <c r="N10" s="289" t="s">
        <v>378</v>
      </c>
      <c r="O10" s="289" t="s">
        <v>378</v>
      </c>
      <c r="P10" s="292"/>
    </row>
    <row r="11" spans="1:16" ht="16" x14ac:dyDescent="0.2">
      <c r="A11" s="123"/>
      <c r="B11" s="104"/>
      <c r="C11" s="104"/>
      <c r="D11" s="104"/>
      <c r="E11" s="104"/>
      <c r="F11" s="104"/>
      <c r="G11" s="104"/>
      <c r="H11" s="124"/>
      <c r="J11" s="289" t="s">
        <v>378</v>
      </c>
      <c r="K11" s="277" t="s">
        <v>378</v>
      </c>
      <c r="L11" s="289" t="s">
        <v>378</v>
      </c>
      <c r="M11" s="277" t="s">
        <v>378</v>
      </c>
      <c r="N11" s="289" t="s">
        <v>378</v>
      </c>
      <c r="O11" s="289" t="s">
        <v>378</v>
      </c>
      <c r="P11" s="292"/>
    </row>
    <row r="12" spans="1:16" ht="16" x14ac:dyDescent="0.2">
      <c r="A12" s="123"/>
      <c r="B12" s="104"/>
      <c r="C12" s="104"/>
      <c r="D12" s="104"/>
      <c r="E12" s="104"/>
      <c r="F12" s="104"/>
      <c r="G12" s="104"/>
      <c r="H12" s="124"/>
      <c r="J12" s="289" t="s">
        <v>378</v>
      </c>
      <c r="K12" s="277" t="s">
        <v>378</v>
      </c>
      <c r="L12" s="289" t="s">
        <v>378</v>
      </c>
      <c r="M12" s="277" t="s">
        <v>378</v>
      </c>
      <c r="N12" s="289" t="s">
        <v>378</v>
      </c>
      <c r="O12" s="289" t="s">
        <v>378</v>
      </c>
      <c r="P12" s="292"/>
    </row>
    <row r="13" spans="1:16" ht="16" x14ac:dyDescent="0.2">
      <c r="A13" s="123"/>
      <c r="B13" s="104"/>
      <c r="C13" s="104"/>
      <c r="D13" s="104"/>
      <c r="E13" s="104"/>
      <c r="F13" s="104"/>
      <c r="G13" s="104"/>
      <c r="H13" s="124"/>
      <c r="J13" s="289" t="s">
        <v>378</v>
      </c>
      <c r="K13" s="277" t="s">
        <v>378</v>
      </c>
      <c r="L13" s="289" t="s">
        <v>378</v>
      </c>
      <c r="M13" s="277" t="s">
        <v>378</v>
      </c>
      <c r="N13" s="289" t="s">
        <v>378</v>
      </c>
      <c r="O13" s="289" t="s">
        <v>378</v>
      </c>
      <c r="P13" s="292"/>
    </row>
    <row r="14" spans="1:16" ht="16" x14ac:dyDescent="0.2">
      <c r="A14" s="123"/>
      <c r="B14" s="104"/>
      <c r="C14" s="104"/>
      <c r="D14" s="104"/>
      <c r="E14" s="104"/>
      <c r="F14" s="104"/>
      <c r="G14" s="104"/>
      <c r="H14" s="124"/>
      <c r="J14" s="289" t="s">
        <v>378</v>
      </c>
      <c r="K14" s="277" t="s">
        <v>378</v>
      </c>
      <c r="L14" s="289" t="s">
        <v>378</v>
      </c>
      <c r="M14" s="277" t="s">
        <v>378</v>
      </c>
      <c r="N14" s="289" t="s">
        <v>378</v>
      </c>
      <c r="O14" s="289" t="s">
        <v>378</v>
      </c>
      <c r="P14" s="292"/>
    </row>
    <row r="15" spans="1:16" ht="16" x14ac:dyDescent="0.2">
      <c r="A15" s="123"/>
      <c r="B15" s="104"/>
      <c r="C15" s="104"/>
      <c r="D15" s="104"/>
      <c r="E15" s="104"/>
      <c r="F15" s="104"/>
      <c r="G15" s="104"/>
      <c r="H15" s="124"/>
      <c r="J15" s="289" t="s">
        <v>378</v>
      </c>
      <c r="K15" s="277" t="s">
        <v>378</v>
      </c>
      <c r="L15" s="289" t="s">
        <v>378</v>
      </c>
      <c r="M15" s="277" t="s">
        <v>378</v>
      </c>
      <c r="N15" s="289" t="s">
        <v>378</v>
      </c>
      <c r="O15" s="289" t="s">
        <v>378</v>
      </c>
      <c r="P15" s="292"/>
    </row>
    <row r="16" spans="1:16" ht="16" x14ac:dyDescent="0.2">
      <c r="A16" s="123"/>
      <c r="B16" s="104"/>
      <c r="C16" s="104"/>
      <c r="D16" s="104"/>
      <c r="E16" s="104"/>
      <c r="F16" s="104"/>
      <c r="G16" s="104"/>
      <c r="H16" s="124"/>
      <c r="J16" s="289" t="s">
        <v>378</v>
      </c>
      <c r="K16" s="277" t="s">
        <v>378</v>
      </c>
      <c r="L16" s="289" t="s">
        <v>378</v>
      </c>
      <c r="M16" s="277" t="s">
        <v>378</v>
      </c>
      <c r="N16" s="289" t="s">
        <v>378</v>
      </c>
      <c r="O16" s="289" t="s">
        <v>378</v>
      </c>
      <c r="P16" s="292"/>
    </row>
    <row r="17" spans="1:16" ht="16" x14ac:dyDescent="0.2">
      <c r="A17" s="123"/>
      <c r="B17" s="104"/>
      <c r="C17" s="104"/>
      <c r="D17" s="104"/>
      <c r="E17" s="104"/>
      <c r="F17" s="104"/>
      <c r="G17" s="104"/>
      <c r="H17" s="124"/>
      <c r="J17" s="289" t="s">
        <v>378</v>
      </c>
      <c r="K17" s="277" t="s">
        <v>378</v>
      </c>
      <c r="L17" s="289" t="s">
        <v>378</v>
      </c>
      <c r="M17" s="277" t="s">
        <v>378</v>
      </c>
      <c r="N17" s="289" t="s">
        <v>378</v>
      </c>
      <c r="O17" s="289" t="s">
        <v>378</v>
      </c>
      <c r="P17" s="292"/>
    </row>
    <row r="18" spans="1:16" ht="16" x14ac:dyDescent="0.2">
      <c r="A18" s="123"/>
      <c r="B18" s="104"/>
      <c r="C18" s="104"/>
      <c r="D18" s="104"/>
      <c r="E18" s="104"/>
      <c r="F18" s="104"/>
      <c r="G18" s="104"/>
      <c r="H18" s="124"/>
      <c r="J18" s="289" t="s">
        <v>378</v>
      </c>
      <c r="K18" s="277" t="s">
        <v>378</v>
      </c>
      <c r="L18" s="289" t="s">
        <v>378</v>
      </c>
      <c r="M18" s="277" t="s">
        <v>378</v>
      </c>
      <c r="N18" s="289" t="s">
        <v>378</v>
      </c>
      <c r="O18" s="289" t="s">
        <v>378</v>
      </c>
      <c r="P18" s="292"/>
    </row>
    <row r="19" spans="1:16" ht="16" x14ac:dyDescent="0.2">
      <c r="A19" s="123"/>
      <c r="B19" s="104"/>
      <c r="C19" s="104"/>
      <c r="D19" s="104"/>
      <c r="E19" s="104"/>
      <c r="F19" s="104"/>
      <c r="G19" s="104"/>
      <c r="H19" s="124"/>
      <c r="J19" s="289" t="s">
        <v>378</v>
      </c>
      <c r="K19" s="277" t="s">
        <v>378</v>
      </c>
      <c r="L19" s="289" t="s">
        <v>378</v>
      </c>
      <c r="M19" s="277" t="s">
        <v>378</v>
      </c>
      <c r="N19" s="289" t="s">
        <v>378</v>
      </c>
      <c r="O19" s="289" t="s">
        <v>378</v>
      </c>
      <c r="P19" s="292"/>
    </row>
    <row r="20" spans="1:16" ht="16" x14ac:dyDescent="0.2">
      <c r="A20" s="123"/>
      <c r="B20" s="104"/>
      <c r="C20" s="104"/>
      <c r="D20" s="104"/>
      <c r="E20" s="104"/>
      <c r="F20" s="104"/>
      <c r="G20" s="104"/>
      <c r="H20" s="124"/>
      <c r="J20" s="289" t="s">
        <v>378</v>
      </c>
      <c r="K20" s="277" t="s">
        <v>378</v>
      </c>
      <c r="L20" s="289" t="s">
        <v>378</v>
      </c>
      <c r="M20" s="277" t="s">
        <v>378</v>
      </c>
      <c r="N20" s="289" t="s">
        <v>378</v>
      </c>
      <c r="O20" s="289" t="s">
        <v>378</v>
      </c>
      <c r="P20" s="292"/>
    </row>
    <row r="21" spans="1:16" ht="16" x14ac:dyDescent="0.2">
      <c r="A21" s="123"/>
      <c r="B21" s="104"/>
      <c r="C21" s="104"/>
      <c r="D21" s="104"/>
      <c r="E21" s="104"/>
      <c r="F21" s="104"/>
      <c r="G21" s="104"/>
      <c r="H21" s="124"/>
      <c r="J21" s="289" t="s">
        <v>378</v>
      </c>
      <c r="K21" s="277" t="s">
        <v>378</v>
      </c>
      <c r="L21" s="289" t="s">
        <v>378</v>
      </c>
      <c r="M21" s="277" t="s">
        <v>378</v>
      </c>
      <c r="N21" s="289" t="s">
        <v>378</v>
      </c>
      <c r="O21" s="289" t="s">
        <v>378</v>
      </c>
      <c r="P21" s="292"/>
    </row>
    <row r="22" spans="1:16" ht="16" x14ac:dyDescent="0.2">
      <c r="A22" s="123"/>
      <c r="B22" s="104"/>
      <c r="C22" s="104"/>
      <c r="D22" s="104"/>
      <c r="E22" s="104"/>
      <c r="F22" s="104"/>
      <c r="G22" s="104"/>
      <c r="H22" s="124"/>
      <c r="J22" s="289" t="s">
        <v>378</v>
      </c>
      <c r="K22" s="277" t="s">
        <v>378</v>
      </c>
      <c r="L22" s="289" t="s">
        <v>378</v>
      </c>
      <c r="M22" s="277" t="s">
        <v>378</v>
      </c>
      <c r="N22" s="289" t="s">
        <v>378</v>
      </c>
      <c r="O22" s="289" t="s">
        <v>378</v>
      </c>
      <c r="P22" s="292"/>
    </row>
    <row r="23" spans="1:16" ht="16" x14ac:dyDescent="0.2">
      <c r="A23" s="123"/>
      <c r="B23" s="104"/>
      <c r="C23" s="104"/>
      <c r="D23" s="104"/>
      <c r="E23" s="104"/>
      <c r="F23" s="104"/>
      <c r="G23" s="104"/>
      <c r="H23" s="124"/>
      <c r="J23" s="289" t="s">
        <v>378</v>
      </c>
      <c r="K23" s="277" t="s">
        <v>378</v>
      </c>
      <c r="L23" s="289" t="s">
        <v>378</v>
      </c>
      <c r="M23" s="277" t="s">
        <v>378</v>
      </c>
      <c r="N23" s="289" t="s">
        <v>378</v>
      </c>
      <c r="O23" s="289" t="s">
        <v>378</v>
      </c>
      <c r="P23" s="292"/>
    </row>
    <row r="24" spans="1:16" ht="16" x14ac:dyDescent="0.2">
      <c r="A24" s="123"/>
      <c r="B24" s="104"/>
      <c r="C24" s="104"/>
      <c r="D24" s="104"/>
      <c r="E24" s="104"/>
      <c r="F24" s="104"/>
      <c r="G24" s="104"/>
      <c r="H24" s="124"/>
      <c r="J24" s="289" t="s">
        <v>378</v>
      </c>
      <c r="K24" s="277" t="s">
        <v>378</v>
      </c>
      <c r="L24" s="289" t="s">
        <v>378</v>
      </c>
      <c r="M24" s="277" t="s">
        <v>378</v>
      </c>
      <c r="N24" s="289" t="s">
        <v>378</v>
      </c>
      <c r="O24" s="289" t="s">
        <v>378</v>
      </c>
      <c r="P24" s="292"/>
    </row>
    <row r="25" spans="1:16" ht="16" x14ac:dyDescent="0.2">
      <c r="A25" s="123"/>
      <c r="B25" s="104"/>
      <c r="C25" s="104"/>
      <c r="D25" s="104"/>
      <c r="E25" s="104"/>
      <c r="F25" s="104"/>
      <c r="G25" s="104"/>
      <c r="H25" s="124"/>
      <c r="J25" s="289" t="s">
        <v>378</v>
      </c>
      <c r="K25" s="277" t="s">
        <v>378</v>
      </c>
      <c r="L25" s="289" t="s">
        <v>378</v>
      </c>
      <c r="M25" s="277" t="s">
        <v>378</v>
      </c>
      <c r="N25" s="289" t="s">
        <v>378</v>
      </c>
      <c r="O25" s="289" t="s">
        <v>378</v>
      </c>
      <c r="P25" s="292"/>
    </row>
    <row r="26" spans="1:16" ht="16" x14ac:dyDescent="0.2">
      <c r="A26" s="123"/>
      <c r="B26" s="104"/>
      <c r="C26" s="104"/>
      <c r="D26" s="104"/>
      <c r="E26" s="104"/>
      <c r="F26" s="104"/>
      <c r="G26" s="104"/>
      <c r="H26" s="124"/>
      <c r="J26" s="289" t="s">
        <v>378</v>
      </c>
      <c r="K26" s="277" t="s">
        <v>378</v>
      </c>
      <c r="L26" s="289" t="s">
        <v>378</v>
      </c>
      <c r="M26" s="277" t="s">
        <v>378</v>
      </c>
      <c r="N26" s="289" t="s">
        <v>378</v>
      </c>
      <c r="O26" s="289" t="s">
        <v>378</v>
      </c>
      <c r="P26" s="292"/>
    </row>
    <row r="27" spans="1:16" ht="16" x14ac:dyDescent="0.2">
      <c r="A27" s="123"/>
      <c r="B27" s="104"/>
      <c r="C27" s="104"/>
      <c r="D27" s="104"/>
      <c r="E27" s="104"/>
      <c r="F27" s="104"/>
      <c r="G27" s="104"/>
      <c r="H27" s="124"/>
      <c r="J27" s="289" t="s">
        <v>378</v>
      </c>
      <c r="K27" s="277" t="s">
        <v>378</v>
      </c>
      <c r="L27" s="289" t="s">
        <v>378</v>
      </c>
      <c r="M27" s="277" t="s">
        <v>378</v>
      </c>
      <c r="N27" s="289" t="s">
        <v>378</v>
      </c>
      <c r="O27" s="289" t="s">
        <v>378</v>
      </c>
      <c r="P27" s="292"/>
    </row>
    <row r="28" spans="1:16" ht="16" x14ac:dyDescent="0.2">
      <c r="A28" s="123"/>
      <c r="B28" s="104"/>
      <c r="C28" s="104"/>
      <c r="D28" s="104"/>
      <c r="E28" s="104"/>
      <c r="F28" s="104"/>
      <c r="G28" s="104"/>
      <c r="H28" s="124"/>
      <c r="J28" s="289" t="s">
        <v>378</v>
      </c>
      <c r="K28" s="277" t="s">
        <v>378</v>
      </c>
      <c r="L28" s="289" t="s">
        <v>378</v>
      </c>
      <c r="M28" s="277" t="s">
        <v>378</v>
      </c>
      <c r="N28" s="289" t="s">
        <v>378</v>
      </c>
      <c r="O28" s="289" t="s">
        <v>378</v>
      </c>
      <c r="P28" s="292"/>
    </row>
    <row r="29" spans="1:16" ht="16" x14ac:dyDescent="0.2">
      <c r="A29" s="123"/>
      <c r="B29" s="104"/>
      <c r="C29" s="104"/>
      <c r="D29" s="104"/>
      <c r="E29" s="104"/>
      <c r="F29" s="104"/>
      <c r="G29" s="104"/>
      <c r="H29" s="124"/>
      <c r="J29" s="289" t="s">
        <v>378</v>
      </c>
      <c r="K29" s="277" t="s">
        <v>378</v>
      </c>
      <c r="L29" s="289" t="s">
        <v>378</v>
      </c>
      <c r="M29" s="277" t="s">
        <v>378</v>
      </c>
      <c r="N29" s="289" t="s">
        <v>378</v>
      </c>
      <c r="O29" s="289" t="s">
        <v>378</v>
      </c>
      <c r="P29" s="292"/>
    </row>
    <row r="30" spans="1:16" ht="16" x14ac:dyDescent="0.2">
      <c r="A30" s="123"/>
      <c r="B30" s="104"/>
      <c r="C30" s="104"/>
      <c r="D30" s="104"/>
      <c r="E30" s="104"/>
      <c r="F30" s="104"/>
      <c r="G30" s="104"/>
      <c r="H30" s="124"/>
      <c r="J30" s="289" t="s">
        <v>378</v>
      </c>
      <c r="K30" s="277" t="s">
        <v>378</v>
      </c>
      <c r="L30" s="289" t="s">
        <v>378</v>
      </c>
      <c r="M30" s="277" t="s">
        <v>378</v>
      </c>
      <c r="N30" s="289" t="s">
        <v>378</v>
      </c>
      <c r="O30" s="289" t="s">
        <v>378</v>
      </c>
      <c r="P30" s="292"/>
    </row>
    <row r="31" spans="1:16" ht="17" thickBot="1" x14ac:dyDescent="0.25">
      <c r="A31" s="123"/>
      <c r="B31" s="104"/>
      <c r="C31" s="104"/>
      <c r="D31" s="104"/>
      <c r="E31" s="104"/>
      <c r="F31" s="104"/>
      <c r="G31" s="104"/>
      <c r="H31" s="124"/>
      <c r="J31" s="290" t="s">
        <v>378</v>
      </c>
      <c r="K31" s="278" t="s">
        <v>378</v>
      </c>
      <c r="L31" s="290" t="s">
        <v>378</v>
      </c>
      <c r="M31" s="278" t="s">
        <v>378</v>
      </c>
      <c r="N31" s="290" t="s">
        <v>378</v>
      </c>
      <c r="O31" s="290" t="s">
        <v>378</v>
      </c>
      <c r="P31" s="293"/>
    </row>
    <row r="32" spans="1:16" ht="16" x14ac:dyDescent="0.2">
      <c r="A32" s="222" t="s">
        <v>49</v>
      </c>
      <c r="B32" s="223">
        <f>SUM(B2:B31)</f>
        <v>0</v>
      </c>
      <c r="C32" s="223"/>
      <c r="D32" s="223">
        <f>SUM(D2:D31)</f>
        <v>0</v>
      </c>
      <c r="E32" s="223">
        <f>SUM(D32)</f>
        <v>0</v>
      </c>
      <c r="F32" s="223">
        <f>SUM(F2:F31)</f>
        <v>0</v>
      </c>
      <c r="G32" s="223">
        <f>SUM(G2:G31)</f>
        <v>0</v>
      </c>
      <c r="H32" s="224">
        <f>SUM(H2:H31)</f>
        <v>0</v>
      </c>
    </row>
    <row r="33" spans="1:9" s="110" customFormat="1" x14ac:dyDescent="0.2">
      <c r="A33" s="125"/>
      <c r="I33"/>
    </row>
    <row r="34" spans="1:9" s="110" customFormat="1" ht="16" x14ac:dyDescent="0.2">
      <c r="A34" s="153"/>
      <c r="B34" s="105"/>
      <c r="C34" s="107"/>
      <c r="D34" s="105"/>
      <c r="E34" s="105"/>
      <c r="I34"/>
    </row>
    <row r="35" spans="1:9" s="110" customFormat="1" ht="16" x14ac:dyDescent="0.2">
      <c r="A35" s="153"/>
      <c r="B35" s="105"/>
      <c r="C35" s="105"/>
      <c r="D35" s="105"/>
      <c r="E35" s="105"/>
      <c r="F35" s="122"/>
      <c r="G35" s="122"/>
      <c r="H35" s="122"/>
      <c r="I35"/>
    </row>
    <row r="36" spans="1:9" s="110" customFormat="1" ht="16" x14ac:dyDescent="0.2">
      <c r="A36" s="153"/>
      <c r="B36" s="105"/>
      <c r="C36" s="107"/>
      <c r="D36" s="105"/>
      <c r="E36" s="105"/>
      <c r="F36" s="122"/>
      <c r="G36" s="122"/>
      <c r="H36" s="122"/>
      <c r="I36"/>
    </row>
    <row r="37" spans="1:9" s="110" customFormat="1" ht="16" x14ac:dyDescent="0.2">
      <c r="A37" s="153"/>
      <c r="B37" s="105"/>
      <c r="C37" s="105"/>
      <c r="D37" s="105"/>
      <c r="E37" s="105"/>
      <c r="F37" s="122"/>
      <c r="G37" s="122"/>
      <c r="H37" s="122"/>
      <c r="I37"/>
    </row>
    <row r="38" spans="1:9" s="110" customFormat="1" ht="16" x14ac:dyDescent="0.2">
      <c r="A38" s="153"/>
      <c r="B38" s="105"/>
      <c r="C38" s="107"/>
      <c r="D38" s="105"/>
      <c r="E38" s="105"/>
      <c r="F38" s="122"/>
      <c r="G38" s="122"/>
      <c r="H38" s="122"/>
      <c r="I38"/>
    </row>
    <row r="39" spans="1:9" s="110" customFormat="1" ht="16" x14ac:dyDescent="0.2">
      <c r="A39" s="153"/>
      <c r="B39" s="105"/>
      <c r="C39" s="107"/>
      <c r="D39" s="105"/>
      <c r="E39" s="105"/>
      <c r="F39" s="122"/>
      <c r="G39" s="122"/>
      <c r="H39" s="122" t="s">
        <v>397</v>
      </c>
      <c r="I39"/>
    </row>
    <row r="40" spans="1:9" s="110" customFormat="1" ht="16" x14ac:dyDescent="0.2">
      <c r="A40" s="153"/>
      <c r="B40" s="105"/>
      <c r="C40" s="107"/>
      <c r="D40" s="105"/>
      <c r="E40" s="105"/>
      <c r="F40" s="122"/>
      <c r="G40" s="122"/>
      <c r="H40" s="122"/>
      <c r="I40"/>
    </row>
    <row r="41" spans="1:9" s="110" customFormat="1" ht="16" x14ac:dyDescent="0.2">
      <c r="A41" s="153"/>
      <c r="B41" s="105"/>
      <c r="C41" s="105"/>
      <c r="D41" s="105"/>
      <c r="E41" s="105"/>
      <c r="F41" s="122"/>
      <c r="G41" s="122"/>
      <c r="H41" s="122"/>
      <c r="I41"/>
    </row>
    <row r="42" spans="1:9" s="110" customFormat="1" ht="16" x14ac:dyDescent="0.2">
      <c r="A42" s="153"/>
      <c r="B42" s="105"/>
      <c r="C42" s="105"/>
      <c r="D42" s="105"/>
      <c r="E42" s="105"/>
      <c r="F42" s="122"/>
      <c r="G42" s="122"/>
      <c r="H42" s="122"/>
      <c r="I42"/>
    </row>
    <row r="43" spans="1:9" s="110" customFormat="1" ht="16" x14ac:dyDescent="0.2">
      <c r="A43" s="153"/>
      <c r="B43" s="105"/>
      <c r="C43" s="105"/>
      <c r="D43" s="105"/>
      <c r="E43" s="105"/>
      <c r="F43" s="122"/>
      <c r="G43" s="122"/>
      <c r="H43" s="122"/>
      <c r="I43"/>
    </row>
    <row r="44" spans="1:9" s="110" customFormat="1" ht="16" x14ac:dyDescent="0.2">
      <c r="A44" s="156"/>
      <c r="B44" s="157"/>
      <c r="C44" s="157"/>
      <c r="D44" s="157"/>
      <c r="E44" s="157"/>
      <c r="F44" s="122"/>
      <c r="G44" s="122"/>
      <c r="H44" s="122"/>
      <c r="I44"/>
    </row>
    <row r="45" spans="1:9" s="110" customFormat="1" ht="16" x14ac:dyDescent="0.2">
      <c r="A45" s="153"/>
      <c r="B45" s="105"/>
      <c r="C45" s="105"/>
      <c r="D45" s="105"/>
      <c r="E45" s="105"/>
      <c r="F45" s="122"/>
      <c r="G45" s="122"/>
      <c r="H45" s="122"/>
      <c r="I45"/>
    </row>
    <row r="46" spans="1:9" ht="16" x14ac:dyDescent="0.2">
      <c r="A46" s="153"/>
      <c r="B46" s="105"/>
      <c r="C46" s="107"/>
      <c r="D46" s="105"/>
      <c r="E46" s="105"/>
      <c r="F46" s="6"/>
      <c r="G46" s="6"/>
      <c r="H46" s="6"/>
    </row>
    <row r="47" spans="1:9" ht="16" x14ac:dyDescent="0.2">
      <c r="A47" s="153"/>
      <c r="B47" s="105"/>
      <c r="C47" s="107"/>
      <c r="D47" s="105"/>
      <c r="E47" s="105"/>
      <c r="F47" s="6"/>
      <c r="G47" s="6"/>
      <c r="H47" s="6"/>
    </row>
    <row r="48" spans="1:9" ht="16" x14ac:dyDescent="0.2">
      <c r="A48" s="153"/>
      <c r="B48" s="105"/>
      <c r="C48" s="107"/>
      <c r="D48" s="105"/>
      <c r="E48" s="105"/>
      <c r="F48" s="6"/>
      <c r="G48" s="6"/>
      <c r="H48" s="6"/>
    </row>
    <row r="49" spans="1:8" ht="16" x14ac:dyDescent="0.2">
      <c r="A49" s="153"/>
      <c r="B49" s="105"/>
      <c r="C49" s="105"/>
      <c r="D49" s="105"/>
      <c r="E49" s="105"/>
      <c r="F49" s="6"/>
      <c r="G49" s="6"/>
      <c r="H49" s="6"/>
    </row>
    <row r="50" spans="1:8" ht="16" x14ac:dyDescent="0.2">
      <c r="A50" s="153"/>
      <c r="B50" s="105"/>
      <c r="C50" s="105"/>
      <c r="D50" s="105"/>
      <c r="E50" s="105"/>
      <c r="F50" s="6"/>
      <c r="G50" s="6"/>
      <c r="H50" s="6"/>
    </row>
    <row r="51" spans="1:8" ht="16" x14ac:dyDescent="0.2">
      <c r="A51" s="153"/>
      <c r="B51" s="105"/>
      <c r="C51" s="105"/>
      <c r="D51" s="105"/>
      <c r="E51" s="105"/>
      <c r="F51" s="6"/>
      <c r="G51" s="6"/>
      <c r="H51" s="6"/>
    </row>
    <row r="52" spans="1:8" ht="16" x14ac:dyDescent="0.2">
      <c r="A52" s="154"/>
      <c r="B52" s="155"/>
      <c r="C52" s="155"/>
      <c r="D52" s="155"/>
      <c r="E52" s="155"/>
    </row>
    <row r="53" spans="1:8" ht="16" x14ac:dyDescent="0.2">
      <c r="A53" s="154"/>
      <c r="B53" s="155"/>
      <c r="C53" s="155"/>
      <c r="D53" s="155"/>
      <c r="E53" s="155"/>
    </row>
  </sheetData>
  <printOptions horizontalCentered="1" verticalCentered="1"/>
  <pageMargins left="0.7" right="0.7" top="0.75" bottom="0.75" header="0.3" footer="0.3"/>
  <pageSetup paperSize="9" scale="68" fitToHeight="0" orientation="portrait" horizontalDpi="0" verticalDpi="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5BCEF-6B3B-4158-BAB8-129B41E6C1F7}">
  <sheetPr>
    <tabColor theme="1"/>
    <pageSetUpPr fitToPage="1"/>
  </sheetPr>
  <dimension ref="A1:P53"/>
  <sheetViews>
    <sheetView zoomScale="90" zoomScaleNormal="90" workbookViewId="0">
      <pane ySplit="1" topLeftCell="A2" activePane="bottomLeft" state="frozen"/>
      <selection activeCell="J79" sqref="J79"/>
      <selection pane="bottomLeft" activeCell="H34" sqref="H34"/>
    </sheetView>
  </sheetViews>
  <sheetFormatPr baseColWidth="10" defaultColWidth="8.83203125" defaultRowHeight="15" customHeight="1" x14ac:dyDescent="0.2"/>
  <cols>
    <col min="1" max="1" width="14" style="56" customWidth="1"/>
    <col min="2" max="2" width="7.33203125" bestFit="1" customWidth="1"/>
    <col min="3" max="3" width="41" customWidth="1"/>
    <col min="4" max="4" width="13.5" bestFit="1" customWidth="1"/>
    <col min="5" max="5" width="16" customWidth="1"/>
    <col min="6" max="6" width="14.33203125" customWidth="1"/>
    <col min="7" max="7" width="14.6640625" customWidth="1"/>
    <col min="8" max="8" width="17.33203125" customWidth="1"/>
    <col min="9" max="9" width="7.33203125" customWidth="1"/>
    <col min="13" max="13" width="38.6640625" customWidth="1"/>
    <col min="14" max="14" width="20.5" customWidth="1"/>
    <col min="15" max="15" width="19.5" customWidth="1"/>
    <col min="16" max="16" width="16.5" customWidth="1"/>
  </cols>
  <sheetData>
    <row r="1" spans="1:16" ht="38.25" customHeight="1" thickBot="1" x14ac:dyDescent="0.25">
      <c r="A1" s="225" t="s">
        <v>353</v>
      </c>
      <c r="B1" s="226" t="s">
        <v>354</v>
      </c>
      <c r="C1" s="226" t="s">
        <v>355</v>
      </c>
      <c r="D1" s="226" t="s">
        <v>356</v>
      </c>
      <c r="E1" s="226" t="s">
        <v>357</v>
      </c>
      <c r="F1" s="226" t="s">
        <v>358</v>
      </c>
      <c r="G1" s="226" t="s">
        <v>359</v>
      </c>
      <c r="H1" s="227" t="s">
        <v>360</v>
      </c>
      <c r="J1" s="294" t="s">
        <v>361</v>
      </c>
      <c r="K1" s="295" t="s">
        <v>362</v>
      </c>
      <c r="L1" s="296" t="s">
        <v>363</v>
      </c>
      <c r="M1" s="297" t="s">
        <v>364</v>
      </c>
      <c r="N1" s="298" t="s">
        <v>365</v>
      </c>
      <c r="O1" s="299" t="s">
        <v>366</v>
      </c>
      <c r="P1" s="300" t="s">
        <v>367</v>
      </c>
    </row>
    <row r="2" spans="1:16" ht="15.5" customHeight="1" x14ac:dyDescent="0.2">
      <c r="A2" s="123"/>
      <c r="B2" s="104"/>
      <c r="C2" s="104"/>
      <c r="D2" s="104"/>
      <c r="E2" s="104"/>
      <c r="F2" s="104"/>
      <c r="G2" s="104"/>
      <c r="H2" s="124"/>
      <c r="J2" s="301"/>
      <c r="K2" s="302"/>
      <c r="L2" s="303"/>
      <c r="M2" s="304"/>
      <c r="N2" s="305"/>
      <c r="O2" s="306"/>
      <c r="P2" s="307"/>
    </row>
    <row r="3" spans="1:16" ht="16" x14ac:dyDescent="0.2">
      <c r="A3" s="123"/>
      <c r="B3" s="104"/>
      <c r="C3" s="104"/>
      <c r="D3" s="104"/>
      <c r="E3" s="104"/>
      <c r="F3" s="104"/>
      <c r="G3" s="104"/>
      <c r="H3" s="124"/>
      <c r="J3" s="288"/>
      <c r="K3" s="103"/>
      <c r="L3" s="288"/>
      <c r="M3" s="103"/>
      <c r="N3" s="288"/>
      <c r="O3" s="288"/>
      <c r="P3" s="291"/>
    </row>
    <row r="4" spans="1:16" ht="16" x14ac:dyDescent="0.2">
      <c r="A4" s="123"/>
      <c r="B4" s="104"/>
      <c r="C4" s="104"/>
      <c r="D4" s="104"/>
      <c r="E4" s="104"/>
      <c r="F4" s="104"/>
      <c r="G4" s="104"/>
      <c r="H4" s="124"/>
      <c r="J4" s="289" t="s">
        <v>378</v>
      </c>
      <c r="K4" s="277" t="s">
        <v>378</v>
      </c>
      <c r="L4" s="289" t="s">
        <v>378</v>
      </c>
      <c r="M4" s="277" t="s">
        <v>378</v>
      </c>
      <c r="N4" s="289" t="s">
        <v>378</v>
      </c>
      <c r="O4" s="289" t="s">
        <v>378</v>
      </c>
      <c r="P4" s="292"/>
    </row>
    <row r="5" spans="1:16" ht="16" x14ac:dyDescent="0.2">
      <c r="A5" s="123"/>
      <c r="B5" s="104"/>
      <c r="C5" s="104"/>
      <c r="D5" s="104"/>
      <c r="E5" s="104"/>
      <c r="F5" s="104"/>
      <c r="G5" s="104"/>
      <c r="H5" s="124"/>
      <c r="J5" s="289" t="s">
        <v>378</v>
      </c>
      <c r="K5" s="277" t="s">
        <v>378</v>
      </c>
      <c r="L5" s="289" t="s">
        <v>378</v>
      </c>
      <c r="M5" s="277" t="s">
        <v>378</v>
      </c>
      <c r="N5" s="289" t="s">
        <v>378</v>
      </c>
      <c r="O5" s="289" t="s">
        <v>378</v>
      </c>
      <c r="P5" s="292"/>
    </row>
    <row r="6" spans="1:16" ht="16" x14ac:dyDescent="0.2">
      <c r="A6" s="123"/>
      <c r="B6" s="104"/>
      <c r="C6" s="104"/>
      <c r="D6" s="104"/>
      <c r="E6" s="104"/>
      <c r="F6" s="104"/>
      <c r="G6" s="104"/>
      <c r="H6" s="124"/>
      <c r="J6" s="289" t="s">
        <v>378</v>
      </c>
      <c r="K6" s="277" t="s">
        <v>378</v>
      </c>
      <c r="L6" s="289" t="s">
        <v>378</v>
      </c>
      <c r="M6" s="277" t="s">
        <v>378</v>
      </c>
      <c r="N6" s="289" t="s">
        <v>378</v>
      </c>
      <c r="O6" s="289" t="s">
        <v>378</v>
      </c>
      <c r="P6" s="292"/>
    </row>
    <row r="7" spans="1:16" ht="16" x14ac:dyDescent="0.2">
      <c r="A7" s="123"/>
      <c r="B7" s="104"/>
      <c r="C7" s="104"/>
      <c r="D7" s="104"/>
      <c r="E7" s="104"/>
      <c r="F7" s="104"/>
      <c r="G7" s="104"/>
      <c r="H7" s="124"/>
      <c r="J7" s="289" t="s">
        <v>378</v>
      </c>
      <c r="K7" s="277" t="s">
        <v>378</v>
      </c>
      <c r="L7" s="289" t="s">
        <v>378</v>
      </c>
      <c r="M7" s="277" t="s">
        <v>378</v>
      </c>
      <c r="N7" s="289" t="s">
        <v>378</v>
      </c>
      <c r="O7" s="289" t="s">
        <v>378</v>
      </c>
      <c r="P7" s="292"/>
    </row>
    <row r="8" spans="1:16" ht="16" x14ac:dyDescent="0.2">
      <c r="A8" s="123"/>
      <c r="B8" s="104"/>
      <c r="C8" s="104"/>
      <c r="D8" s="104"/>
      <c r="E8" s="104"/>
      <c r="F8" s="104"/>
      <c r="G8" s="104"/>
      <c r="H8" s="124"/>
      <c r="J8" s="289" t="s">
        <v>378</v>
      </c>
      <c r="K8" s="277" t="s">
        <v>378</v>
      </c>
      <c r="L8" s="289" t="s">
        <v>378</v>
      </c>
      <c r="M8" s="277" t="s">
        <v>378</v>
      </c>
      <c r="N8" s="289" t="s">
        <v>378</v>
      </c>
      <c r="O8" s="289" t="s">
        <v>378</v>
      </c>
      <c r="P8" s="292"/>
    </row>
    <row r="9" spans="1:16" ht="16" x14ac:dyDescent="0.2">
      <c r="A9" s="123"/>
      <c r="B9" s="104"/>
      <c r="C9" s="104"/>
      <c r="D9" s="104"/>
      <c r="E9" s="104"/>
      <c r="F9" s="104"/>
      <c r="G9" s="104"/>
      <c r="H9" s="124"/>
      <c r="J9" s="289" t="s">
        <v>378</v>
      </c>
      <c r="K9" s="277" t="s">
        <v>378</v>
      </c>
      <c r="L9" s="289" t="s">
        <v>378</v>
      </c>
      <c r="M9" s="277" t="s">
        <v>378</v>
      </c>
      <c r="N9" s="289" t="s">
        <v>378</v>
      </c>
      <c r="O9" s="289" t="s">
        <v>378</v>
      </c>
      <c r="P9" s="292"/>
    </row>
    <row r="10" spans="1:16" ht="16" x14ac:dyDescent="0.2">
      <c r="A10" s="123"/>
      <c r="B10" s="104"/>
      <c r="C10" s="104"/>
      <c r="D10" s="104"/>
      <c r="E10" s="104"/>
      <c r="F10" s="104"/>
      <c r="G10" s="104"/>
      <c r="H10" s="124"/>
      <c r="J10" s="289" t="s">
        <v>378</v>
      </c>
      <c r="K10" s="277" t="s">
        <v>378</v>
      </c>
      <c r="L10" s="289" t="s">
        <v>378</v>
      </c>
      <c r="M10" s="277" t="s">
        <v>378</v>
      </c>
      <c r="N10" s="289" t="s">
        <v>378</v>
      </c>
      <c r="O10" s="289" t="s">
        <v>378</v>
      </c>
      <c r="P10" s="292"/>
    </row>
    <row r="11" spans="1:16" ht="16" x14ac:dyDescent="0.2">
      <c r="A11" s="123"/>
      <c r="B11" s="104"/>
      <c r="C11" s="104"/>
      <c r="D11" s="104"/>
      <c r="E11" s="104"/>
      <c r="F11" s="104"/>
      <c r="G11" s="104"/>
      <c r="H11" s="124"/>
      <c r="J11" s="289" t="s">
        <v>378</v>
      </c>
      <c r="K11" s="277" t="s">
        <v>378</v>
      </c>
      <c r="L11" s="289" t="s">
        <v>378</v>
      </c>
      <c r="M11" s="277" t="s">
        <v>378</v>
      </c>
      <c r="N11" s="289" t="s">
        <v>378</v>
      </c>
      <c r="O11" s="289" t="s">
        <v>378</v>
      </c>
      <c r="P11" s="292"/>
    </row>
    <row r="12" spans="1:16" ht="16" x14ac:dyDescent="0.2">
      <c r="A12" s="123"/>
      <c r="B12" s="104"/>
      <c r="C12" s="104"/>
      <c r="D12" s="104"/>
      <c r="E12" s="104"/>
      <c r="F12" s="104"/>
      <c r="G12" s="104"/>
      <c r="H12" s="124"/>
      <c r="J12" s="289" t="s">
        <v>378</v>
      </c>
      <c r="K12" s="277" t="s">
        <v>378</v>
      </c>
      <c r="L12" s="289" t="s">
        <v>378</v>
      </c>
      <c r="M12" s="277" t="s">
        <v>378</v>
      </c>
      <c r="N12" s="289" t="s">
        <v>378</v>
      </c>
      <c r="O12" s="289" t="s">
        <v>378</v>
      </c>
      <c r="P12" s="292"/>
    </row>
    <row r="13" spans="1:16" ht="16" x14ac:dyDescent="0.2">
      <c r="A13" s="123"/>
      <c r="B13" s="104"/>
      <c r="C13" s="104"/>
      <c r="D13" s="104"/>
      <c r="E13" s="104"/>
      <c r="F13" s="104"/>
      <c r="G13" s="104"/>
      <c r="H13" s="124"/>
      <c r="J13" s="289" t="s">
        <v>378</v>
      </c>
      <c r="K13" s="277" t="s">
        <v>378</v>
      </c>
      <c r="L13" s="289" t="s">
        <v>378</v>
      </c>
      <c r="M13" s="277" t="s">
        <v>378</v>
      </c>
      <c r="N13" s="289" t="s">
        <v>378</v>
      </c>
      <c r="O13" s="289" t="s">
        <v>378</v>
      </c>
      <c r="P13" s="292"/>
    </row>
    <row r="14" spans="1:16" ht="16" x14ac:dyDescent="0.2">
      <c r="A14" s="123"/>
      <c r="B14" s="104"/>
      <c r="C14" s="104"/>
      <c r="D14" s="104"/>
      <c r="E14" s="104"/>
      <c r="F14" s="104"/>
      <c r="G14" s="104"/>
      <c r="H14" s="124"/>
      <c r="J14" s="289" t="s">
        <v>378</v>
      </c>
      <c r="K14" s="277" t="s">
        <v>378</v>
      </c>
      <c r="L14" s="289" t="s">
        <v>378</v>
      </c>
      <c r="M14" s="277" t="s">
        <v>378</v>
      </c>
      <c r="N14" s="289" t="s">
        <v>378</v>
      </c>
      <c r="O14" s="289" t="s">
        <v>378</v>
      </c>
      <c r="P14" s="292"/>
    </row>
    <row r="15" spans="1:16" ht="16" x14ac:dyDescent="0.2">
      <c r="A15" s="123"/>
      <c r="B15" s="104"/>
      <c r="C15" s="104"/>
      <c r="D15" s="104"/>
      <c r="E15" s="104"/>
      <c r="F15" s="104"/>
      <c r="G15" s="104"/>
      <c r="H15" s="124"/>
      <c r="J15" s="289" t="s">
        <v>378</v>
      </c>
      <c r="K15" s="277" t="s">
        <v>378</v>
      </c>
      <c r="L15" s="289" t="s">
        <v>378</v>
      </c>
      <c r="M15" s="277" t="s">
        <v>378</v>
      </c>
      <c r="N15" s="289" t="s">
        <v>378</v>
      </c>
      <c r="O15" s="289" t="s">
        <v>378</v>
      </c>
      <c r="P15" s="292"/>
    </row>
    <row r="16" spans="1:16" ht="16" x14ac:dyDescent="0.2">
      <c r="A16" s="123"/>
      <c r="B16" s="104"/>
      <c r="C16" s="104"/>
      <c r="D16" s="104"/>
      <c r="E16" s="104"/>
      <c r="F16" s="104"/>
      <c r="G16" s="104"/>
      <c r="H16" s="124"/>
      <c r="J16" s="289" t="s">
        <v>378</v>
      </c>
      <c r="K16" s="277" t="s">
        <v>378</v>
      </c>
      <c r="L16" s="289" t="s">
        <v>378</v>
      </c>
      <c r="M16" s="277" t="s">
        <v>378</v>
      </c>
      <c r="N16" s="289" t="s">
        <v>378</v>
      </c>
      <c r="O16" s="289" t="s">
        <v>378</v>
      </c>
      <c r="P16" s="292"/>
    </row>
    <row r="17" spans="1:16" ht="16" x14ac:dyDescent="0.2">
      <c r="A17" s="123"/>
      <c r="B17" s="104"/>
      <c r="C17" s="104"/>
      <c r="D17" s="104"/>
      <c r="E17" s="104"/>
      <c r="F17" s="104"/>
      <c r="G17" s="104"/>
      <c r="H17" s="124"/>
      <c r="J17" s="289" t="s">
        <v>378</v>
      </c>
      <c r="K17" s="277" t="s">
        <v>378</v>
      </c>
      <c r="L17" s="289" t="s">
        <v>378</v>
      </c>
      <c r="M17" s="277" t="s">
        <v>378</v>
      </c>
      <c r="N17" s="289" t="s">
        <v>378</v>
      </c>
      <c r="O17" s="289" t="s">
        <v>378</v>
      </c>
      <c r="P17" s="292"/>
    </row>
    <row r="18" spans="1:16" ht="16" x14ac:dyDescent="0.2">
      <c r="A18" s="123"/>
      <c r="B18" s="104"/>
      <c r="C18" s="104"/>
      <c r="D18" s="104"/>
      <c r="E18" s="104"/>
      <c r="F18" s="104"/>
      <c r="G18" s="104"/>
      <c r="H18" s="124"/>
      <c r="J18" s="289" t="s">
        <v>378</v>
      </c>
      <c r="K18" s="277" t="s">
        <v>378</v>
      </c>
      <c r="L18" s="289" t="s">
        <v>378</v>
      </c>
      <c r="M18" s="277" t="s">
        <v>378</v>
      </c>
      <c r="N18" s="289" t="s">
        <v>378</v>
      </c>
      <c r="O18" s="289" t="s">
        <v>378</v>
      </c>
      <c r="P18" s="292"/>
    </row>
    <row r="19" spans="1:16" ht="16" x14ac:dyDescent="0.2">
      <c r="A19" s="123"/>
      <c r="B19" s="104"/>
      <c r="C19" s="104"/>
      <c r="D19" s="104"/>
      <c r="E19" s="104"/>
      <c r="F19" s="104"/>
      <c r="G19" s="104"/>
      <c r="H19" s="124"/>
      <c r="J19" s="289" t="s">
        <v>378</v>
      </c>
      <c r="K19" s="277" t="s">
        <v>378</v>
      </c>
      <c r="L19" s="289" t="s">
        <v>378</v>
      </c>
      <c r="M19" s="277" t="s">
        <v>378</v>
      </c>
      <c r="N19" s="289" t="s">
        <v>378</v>
      </c>
      <c r="O19" s="289" t="s">
        <v>378</v>
      </c>
      <c r="P19" s="292"/>
    </row>
    <row r="20" spans="1:16" ht="16" x14ac:dyDescent="0.2">
      <c r="A20" s="123"/>
      <c r="B20" s="104"/>
      <c r="C20" s="104"/>
      <c r="D20" s="104"/>
      <c r="E20" s="104"/>
      <c r="F20" s="104"/>
      <c r="G20" s="104"/>
      <c r="H20" s="124"/>
      <c r="J20" s="289" t="s">
        <v>378</v>
      </c>
      <c r="K20" s="277" t="s">
        <v>378</v>
      </c>
      <c r="L20" s="289" t="s">
        <v>378</v>
      </c>
      <c r="M20" s="277" t="s">
        <v>378</v>
      </c>
      <c r="N20" s="289" t="s">
        <v>378</v>
      </c>
      <c r="O20" s="289" t="s">
        <v>378</v>
      </c>
      <c r="P20" s="292"/>
    </row>
    <row r="21" spans="1:16" ht="16" x14ac:dyDescent="0.2">
      <c r="A21" s="123"/>
      <c r="B21" s="104"/>
      <c r="C21" s="104"/>
      <c r="D21" s="104"/>
      <c r="E21" s="104"/>
      <c r="F21" s="104"/>
      <c r="G21" s="104"/>
      <c r="H21" s="124"/>
      <c r="J21" s="289" t="s">
        <v>378</v>
      </c>
      <c r="K21" s="277" t="s">
        <v>378</v>
      </c>
      <c r="L21" s="289" t="s">
        <v>378</v>
      </c>
      <c r="M21" s="277" t="s">
        <v>378</v>
      </c>
      <c r="N21" s="289" t="s">
        <v>378</v>
      </c>
      <c r="O21" s="289" t="s">
        <v>378</v>
      </c>
      <c r="P21" s="292"/>
    </row>
    <row r="22" spans="1:16" ht="16" x14ac:dyDescent="0.2">
      <c r="A22" s="123"/>
      <c r="B22" s="104"/>
      <c r="C22" s="104"/>
      <c r="D22" s="104"/>
      <c r="E22" s="104"/>
      <c r="F22" s="104"/>
      <c r="G22" s="104"/>
      <c r="H22" s="124"/>
      <c r="J22" s="289" t="s">
        <v>378</v>
      </c>
      <c r="K22" s="277" t="s">
        <v>378</v>
      </c>
      <c r="L22" s="289" t="s">
        <v>378</v>
      </c>
      <c r="M22" s="277" t="s">
        <v>378</v>
      </c>
      <c r="N22" s="289" t="s">
        <v>378</v>
      </c>
      <c r="O22" s="289" t="s">
        <v>378</v>
      </c>
      <c r="P22" s="292"/>
    </row>
    <row r="23" spans="1:16" ht="16" x14ac:dyDescent="0.2">
      <c r="A23" s="123"/>
      <c r="B23" s="104"/>
      <c r="C23" s="104"/>
      <c r="D23" s="104"/>
      <c r="E23" s="104"/>
      <c r="F23" s="104"/>
      <c r="G23" s="104"/>
      <c r="H23" s="124"/>
      <c r="J23" s="289" t="s">
        <v>378</v>
      </c>
      <c r="K23" s="277" t="s">
        <v>378</v>
      </c>
      <c r="L23" s="289" t="s">
        <v>378</v>
      </c>
      <c r="M23" s="277" t="s">
        <v>378</v>
      </c>
      <c r="N23" s="289" t="s">
        <v>378</v>
      </c>
      <c r="O23" s="289" t="s">
        <v>378</v>
      </c>
      <c r="P23" s="292"/>
    </row>
    <row r="24" spans="1:16" ht="16" x14ac:dyDescent="0.2">
      <c r="A24" s="123"/>
      <c r="B24" s="104"/>
      <c r="C24" s="104"/>
      <c r="D24" s="104"/>
      <c r="E24" s="104"/>
      <c r="F24" s="104"/>
      <c r="G24" s="104"/>
      <c r="H24" s="124"/>
      <c r="J24" s="289" t="s">
        <v>378</v>
      </c>
      <c r="K24" s="277" t="s">
        <v>378</v>
      </c>
      <c r="L24" s="289" t="s">
        <v>378</v>
      </c>
      <c r="M24" s="277" t="s">
        <v>378</v>
      </c>
      <c r="N24" s="289" t="s">
        <v>378</v>
      </c>
      <c r="O24" s="289" t="s">
        <v>378</v>
      </c>
      <c r="P24" s="292"/>
    </row>
    <row r="25" spans="1:16" ht="16" x14ac:dyDescent="0.2">
      <c r="A25" s="123"/>
      <c r="B25" s="104"/>
      <c r="C25" s="104"/>
      <c r="D25" s="104"/>
      <c r="E25" s="104"/>
      <c r="F25" s="104"/>
      <c r="G25" s="104"/>
      <c r="H25" s="124"/>
      <c r="J25" s="289" t="s">
        <v>378</v>
      </c>
      <c r="K25" s="277" t="s">
        <v>378</v>
      </c>
      <c r="L25" s="289" t="s">
        <v>378</v>
      </c>
      <c r="M25" s="277" t="s">
        <v>378</v>
      </c>
      <c r="N25" s="289" t="s">
        <v>378</v>
      </c>
      <c r="O25" s="289" t="s">
        <v>378</v>
      </c>
      <c r="P25" s="292"/>
    </row>
    <row r="26" spans="1:16" ht="16" x14ac:dyDescent="0.2">
      <c r="A26" s="123"/>
      <c r="B26" s="104"/>
      <c r="C26" s="104"/>
      <c r="D26" s="104"/>
      <c r="E26" s="104"/>
      <c r="F26" s="104"/>
      <c r="G26" s="104"/>
      <c r="H26" s="124"/>
      <c r="J26" s="289" t="s">
        <v>378</v>
      </c>
      <c r="K26" s="277" t="s">
        <v>378</v>
      </c>
      <c r="L26" s="289" t="s">
        <v>378</v>
      </c>
      <c r="M26" s="277" t="s">
        <v>378</v>
      </c>
      <c r="N26" s="289" t="s">
        <v>378</v>
      </c>
      <c r="O26" s="289" t="s">
        <v>378</v>
      </c>
      <c r="P26" s="292"/>
    </row>
    <row r="27" spans="1:16" ht="16" x14ac:dyDescent="0.2">
      <c r="A27" s="123"/>
      <c r="B27" s="104"/>
      <c r="C27" s="104"/>
      <c r="D27" s="104"/>
      <c r="E27" s="104"/>
      <c r="F27" s="104"/>
      <c r="G27" s="104"/>
      <c r="H27" s="124"/>
      <c r="J27" s="289" t="s">
        <v>378</v>
      </c>
      <c r="K27" s="277" t="s">
        <v>378</v>
      </c>
      <c r="L27" s="289" t="s">
        <v>378</v>
      </c>
      <c r="M27" s="277" t="s">
        <v>378</v>
      </c>
      <c r="N27" s="289" t="s">
        <v>378</v>
      </c>
      <c r="O27" s="289" t="s">
        <v>378</v>
      </c>
      <c r="P27" s="292"/>
    </row>
    <row r="28" spans="1:16" ht="16" x14ac:dyDescent="0.2">
      <c r="A28" s="123"/>
      <c r="B28" s="104"/>
      <c r="C28" s="104"/>
      <c r="D28" s="104"/>
      <c r="E28" s="104"/>
      <c r="F28" s="104"/>
      <c r="G28" s="104"/>
      <c r="H28" s="124"/>
      <c r="J28" s="289" t="s">
        <v>378</v>
      </c>
      <c r="K28" s="277" t="s">
        <v>378</v>
      </c>
      <c r="L28" s="289" t="s">
        <v>378</v>
      </c>
      <c r="M28" s="277" t="s">
        <v>378</v>
      </c>
      <c r="N28" s="289" t="s">
        <v>378</v>
      </c>
      <c r="O28" s="289" t="s">
        <v>378</v>
      </c>
      <c r="P28" s="292"/>
    </row>
    <row r="29" spans="1:16" ht="16" x14ac:dyDescent="0.2">
      <c r="A29" s="123"/>
      <c r="B29" s="104"/>
      <c r="C29" s="104"/>
      <c r="D29" s="104"/>
      <c r="E29" s="104"/>
      <c r="F29" s="104"/>
      <c r="G29" s="104"/>
      <c r="H29" s="124"/>
      <c r="J29" s="289" t="s">
        <v>378</v>
      </c>
      <c r="K29" s="277" t="s">
        <v>378</v>
      </c>
      <c r="L29" s="289" t="s">
        <v>378</v>
      </c>
      <c r="M29" s="277" t="s">
        <v>378</v>
      </c>
      <c r="N29" s="289" t="s">
        <v>378</v>
      </c>
      <c r="O29" s="289" t="s">
        <v>378</v>
      </c>
      <c r="P29" s="292"/>
    </row>
    <row r="30" spans="1:16" ht="16" x14ac:dyDescent="0.2">
      <c r="A30" s="123"/>
      <c r="B30" s="104"/>
      <c r="C30" s="104"/>
      <c r="D30" s="104"/>
      <c r="E30" s="104"/>
      <c r="F30" s="104"/>
      <c r="G30" s="104"/>
      <c r="H30" s="124"/>
      <c r="J30" s="289" t="s">
        <v>378</v>
      </c>
      <c r="K30" s="277" t="s">
        <v>378</v>
      </c>
      <c r="L30" s="289" t="s">
        <v>378</v>
      </c>
      <c r="M30" s="277" t="s">
        <v>378</v>
      </c>
      <c r="N30" s="289" t="s">
        <v>378</v>
      </c>
      <c r="O30" s="289" t="s">
        <v>378</v>
      </c>
      <c r="P30" s="292"/>
    </row>
    <row r="31" spans="1:16" ht="17" thickBot="1" x14ac:dyDescent="0.25">
      <c r="A31" s="123"/>
      <c r="B31" s="104"/>
      <c r="C31" s="104"/>
      <c r="D31" s="104"/>
      <c r="E31" s="104"/>
      <c r="F31" s="104"/>
      <c r="G31" s="104"/>
      <c r="H31" s="124"/>
      <c r="J31" s="290" t="s">
        <v>378</v>
      </c>
      <c r="K31" s="278" t="s">
        <v>378</v>
      </c>
      <c r="L31" s="290" t="s">
        <v>378</v>
      </c>
      <c r="M31" s="278" t="s">
        <v>378</v>
      </c>
      <c r="N31" s="290" t="s">
        <v>378</v>
      </c>
      <c r="O31" s="290" t="s">
        <v>378</v>
      </c>
      <c r="P31" s="293"/>
    </row>
    <row r="32" spans="1:16" ht="16" x14ac:dyDescent="0.2">
      <c r="A32" s="222" t="s">
        <v>49</v>
      </c>
      <c r="B32" s="223">
        <f>SUM(B2:B31)</f>
        <v>0</v>
      </c>
      <c r="C32" s="223"/>
      <c r="D32" s="223">
        <f>SUM(D2:D31)</f>
        <v>0</v>
      </c>
      <c r="E32" s="223">
        <f>SUM(D32)</f>
        <v>0</v>
      </c>
      <c r="F32" s="223">
        <f>SUM(F2:F31)</f>
        <v>0</v>
      </c>
      <c r="G32" s="223">
        <f>SUM(G2:G31)</f>
        <v>0</v>
      </c>
      <c r="H32" s="224">
        <f>SUM(H2:H31)</f>
        <v>0</v>
      </c>
    </row>
    <row r="33" spans="1:9" s="110" customFormat="1" x14ac:dyDescent="0.2">
      <c r="A33" s="125"/>
      <c r="I33"/>
    </row>
    <row r="34" spans="1:9" s="110" customFormat="1" ht="16" x14ac:dyDescent="0.2">
      <c r="A34" s="153"/>
      <c r="B34" s="105"/>
      <c r="C34" s="107"/>
      <c r="D34" s="105"/>
      <c r="E34" s="105"/>
      <c r="I34"/>
    </row>
    <row r="35" spans="1:9" s="110" customFormat="1" ht="16" x14ac:dyDescent="0.2">
      <c r="A35" s="153"/>
      <c r="B35" s="105"/>
      <c r="C35" s="105"/>
      <c r="D35" s="105"/>
      <c r="E35" s="105"/>
      <c r="F35" s="122"/>
      <c r="G35" s="122"/>
      <c r="H35" s="122"/>
      <c r="I35"/>
    </row>
    <row r="36" spans="1:9" s="110" customFormat="1" ht="16" x14ac:dyDescent="0.2">
      <c r="A36" s="153"/>
      <c r="B36" s="105"/>
      <c r="C36" s="107"/>
      <c r="D36" s="105"/>
      <c r="E36" s="105"/>
      <c r="F36" s="122"/>
      <c r="G36" s="122"/>
      <c r="H36" s="122"/>
      <c r="I36"/>
    </row>
    <row r="37" spans="1:9" s="110" customFormat="1" ht="16" x14ac:dyDescent="0.2">
      <c r="A37" s="153"/>
      <c r="B37" s="105"/>
      <c r="C37" s="105"/>
      <c r="D37" s="105"/>
      <c r="E37" s="105"/>
      <c r="F37" s="122"/>
      <c r="G37" s="122"/>
      <c r="H37" s="122"/>
      <c r="I37"/>
    </row>
    <row r="38" spans="1:9" s="110" customFormat="1" ht="16" x14ac:dyDescent="0.2">
      <c r="A38" s="153"/>
      <c r="B38" s="105"/>
      <c r="C38" s="107"/>
      <c r="D38" s="105"/>
      <c r="E38" s="105"/>
      <c r="F38" s="122"/>
      <c r="G38" s="122"/>
      <c r="H38" s="122"/>
      <c r="I38"/>
    </row>
    <row r="39" spans="1:9" s="110" customFormat="1" ht="16" x14ac:dyDescent="0.2">
      <c r="A39" s="153"/>
      <c r="B39" s="105"/>
      <c r="C39" s="107"/>
      <c r="D39" s="105"/>
      <c r="E39" s="105"/>
      <c r="F39" s="122"/>
      <c r="G39" s="122"/>
      <c r="H39" s="122" t="s">
        <v>397</v>
      </c>
      <c r="I39"/>
    </row>
    <row r="40" spans="1:9" s="110" customFormat="1" ht="16" x14ac:dyDescent="0.2">
      <c r="A40" s="153"/>
      <c r="B40" s="105"/>
      <c r="C40" s="107"/>
      <c r="D40" s="105"/>
      <c r="E40" s="105"/>
      <c r="F40" s="122"/>
      <c r="G40" s="122"/>
      <c r="H40" s="122"/>
      <c r="I40"/>
    </row>
    <row r="41" spans="1:9" s="110" customFormat="1" ht="16" x14ac:dyDescent="0.2">
      <c r="A41" s="153"/>
      <c r="B41" s="105"/>
      <c r="C41" s="105"/>
      <c r="D41" s="105"/>
      <c r="E41" s="105"/>
      <c r="F41" s="122"/>
      <c r="G41" s="122"/>
      <c r="H41" s="122"/>
      <c r="I41"/>
    </row>
    <row r="42" spans="1:9" s="110" customFormat="1" ht="16" x14ac:dyDescent="0.2">
      <c r="A42" s="153"/>
      <c r="B42" s="105"/>
      <c r="C42" s="105"/>
      <c r="D42" s="105"/>
      <c r="E42" s="105"/>
      <c r="F42" s="122"/>
      <c r="G42" s="122"/>
      <c r="H42" s="122"/>
      <c r="I42"/>
    </row>
    <row r="43" spans="1:9" s="110" customFormat="1" ht="16" x14ac:dyDescent="0.2">
      <c r="A43" s="153"/>
      <c r="B43" s="105"/>
      <c r="C43" s="105"/>
      <c r="D43" s="105"/>
      <c r="E43" s="105"/>
      <c r="F43" s="122"/>
      <c r="G43" s="122"/>
      <c r="H43" s="122"/>
      <c r="I43"/>
    </row>
    <row r="44" spans="1:9" s="110" customFormat="1" ht="16" x14ac:dyDescent="0.2">
      <c r="A44" s="156"/>
      <c r="B44" s="157"/>
      <c r="C44" s="157"/>
      <c r="D44" s="157"/>
      <c r="E44" s="157"/>
      <c r="F44" s="122"/>
      <c r="G44" s="122"/>
      <c r="H44" s="122"/>
      <c r="I44"/>
    </row>
    <row r="45" spans="1:9" s="110" customFormat="1" ht="16" x14ac:dyDescent="0.2">
      <c r="A45" s="153"/>
      <c r="B45" s="105"/>
      <c r="C45" s="105"/>
      <c r="D45" s="105"/>
      <c r="E45" s="105"/>
      <c r="F45" s="122"/>
      <c r="G45" s="122"/>
      <c r="H45" s="122"/>
      <c r="I45"/>
    </row>
    <row r="46" spans="1:9" ht="16" x14ac:dyDescent="0.2">
      <c r="A46" s="153"/>
      <c r="B46" s="105"/>
      <c r="C46" s="107"/>
      <c r="D46" s="105"/>
      <c r="E46" s="105"/>
      <c r="F46" s="6"/>
      <c r="G46" s="6"/>
      <c r="H46" s="6"/>
    </row>
    <row r="47" spans="1:9" ht="16" x14ac:dyDescent="0.2">
      <c r="A47" s="153"/>
      <c r="B47" s="105"/>
      <c r="C47" s="107"/>
      <c r="D47" s="105"/>
      <c r="E47" s="105"/>
      <c r="F47" s="6"/>
      <c r="G47" s="6"/>
      <c r="H47" s="6"/>
    </row>
    <row r="48" spans="1:9" ht="16" x14ac:dyDescent="0.2">
      <c r="A48" s="153"/>
      <c r="B48" s="105"/>
      <c r="C48" s="107"/>
      <c r="D48" s="105"/>
      <c r="E48" s="105"/>
      <c r="F48" s="6"/>
      <c r="G48" s="6"/>
      <c r="H48" s="6"/>
    </row>
    <row r="49" spans="1:8" ht="16" x14ac:dyDescent="0.2">
      <c r="A49" s="153"/>
      <c r="B49" s="105"/>
      <c r="C49" s="105"/>
      <c r="D49" s="105"/>
      <c r="E49" s="105"/>
      <c r="F49" s="6"/>
      <c r="G49" s="6"/>
      <c r="H49" s="6"/>
    </row>
    <row r="50" spans="1:8" ht="16" x14ac:dyDescent="0.2">
      <c r="A50" s="153"/>
      <c r="B50" s="105"/>
      <c r="C50" s="105"/>
      <c r="D50" s="105"/>
      <c r="E50" s="105"/>
      <c r="F50" s="6"/>
      <c r="G50" s="6"/>
      <c r="H50" s="6"/>
    </row>
    <row r="51" spans="1:8" ht="16" x14ac:dyDescent="0.2">
      <c r="A51" s="153"/>
      <c r="B51" s="105"/>
      <c r="C51" s="105"/>
      <c r="D51" s="105"/>
      <c r="E51" s="105"/>
      <c r="F51" s="6"/>
      <c r="G51" s="6"/>
      <c r="H51" s="6"/>
    </row>
    <row r="52" spans="1:8" ht="16" x14ac:dyDescent="0.2">
      <c r="A52" s="154"/>
      <c r="B52" s="155"/>
      <c r="C52" s="155"/>
      <c r="D52" s="155"/>
      <c r="E52" s="155"/>
    </row>
    <row r="53" spans="1:8" ht="16" x14ac:dyDescent="0.2">
      <c r="A53" s="154"/>
      <c r="B53" s="155"/>
      <c r="C53" s="155"/>
      <c r="D53" s="155"/>
      <c r="E53" s="155"/>
    </row>
  </sheetData>
  <printOptions horizontalCentered="1" verticalCentered="1"/>
  <pageMargins left="0.7" right="0.7" top="0.75" bottom="0.75" header="0.3" footer="0.3"/>
  <pageSetup paperSize="9" scale="68" fitToHeight="0" orientation="portrait" horizontalDpi="0" verticalDpi="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17BFA-473A-4436-BFCD-2B8D5ACCA516}">
  <sheetPr>
    <tabColor theme="1"/>
    <pageSetUpPr fitToPage="1"/>
  </sheetPr>
  <dimension ref="A1:P53"/>
  <sheetViews>
    <sheetView zoomScale="90" zoomScaleNormal="90" workbookViewId="0">
      <pane ySplit="1" topLeftCell="A2" activePane="bottomLeft" state="frozen"/>
      <selection activeCell="J79" sqref="J79"/>
      <selection pane="bottomLeft" activeCell="H34" sqref="H34"/>
    </sheetView>
  </sheetViews>
  <sheetFormatPr baseColWidth="10" defaultColWidth="8.83203125" defaultRowHeight="15" customHeight="1" x14ac:dyDescent="0.2"/>
  <cols>
    <col min="1" max="1" width="14" style="56" customWidth="1"/>
    <col min="2" max="2" width="7.33203125" bestFit="1" customWidth="1"/>
    <col min="3" max="3" width="41" customWidth="1"/>
    <col min="4" max="4" width="13.5" bestFit="1" customWidth="1"/>
    <col min="5" max="5" width="16" customWidth="1"/>
    <col min="6" max="6" width="14.33203125" customWidth="1"/>
    <col min="7" max="7" width="14.6640625" customWidth="1"/>
    <col min="8" max="8" width="17.33203125" customWidth="1"/>
    <col min="9" max="9" width="7.33203125" customWidth="1"/>
    <col min="13" max="13" width="38.6640625" customWidth="1"/>
    <col min="14" max="14" width="20.5" customWidth="1"/>
    <col min="15" max="15" width="19.5" customWidth="1"/>
    <col min="16" max="16" width="16.5" customWidth="1"/>
  </cols>
  <sheetData>
    <row r="1" spans="1:16" ht="38.25" customHeight="1" thickBot="1" x14ac:dyDescent="0.25">
      <c r="A1" s="225" t="s">
        <v>353</v>
      </c>
      <c r="B1" s="226" t="s">
        <v>354</v>
      </c>
      <c r="C1" s="226" t="s">
        <v>355</v>
      </c>
      <c r="D1" s="226" t="s">
        <v>356</v>
      </c>
      <c r="E1" s="226" t="s">
        <v>357</v>
      </c>
      <c r="F1" s="226" t="s">
        <v>358</v>
      </c>
      <c r="G1" s="226" t="s">
        <v>359</v>
      </c>
      <c r="H1" s="227" t="s">
        <v>360</v>
      </c>
      <c r="J1" s="294" t="s">
        <v>361</v>
      </c>
      <c r="K1" s="295" t="s">
        <v>362</v>
      </c>
      <c r="L1" s="296" t="s">
        <v>363</v>
      </c>
      <c r="M1" s="297" t="s">
        <v>364</v>
      </c>
      <c r="N1" s="298" t="s">
        <v>365</v>
      </c>
      <c r="O1" s="299" t="s">
        <v>366</v>
      </c>
      <c r="P1" s="300" t="s">
        <v>367</v>
      </c>
    </row>
    <row r="2" spans="1:16" ht="15.5" customHeight="1" x14ac:dyDescent="0.2">
      <c r="A2" s="123"/>
      <c r="B2" s="104"/>
      <c r="C2" s="104"/>
      <c r="D2" s="104"/>
      <c r="E2" s="104"/>
      <c r="F2" s="104"/>
      <c r="G2" s="104"/>
      <c r="H2" s="124"/>
      <c r="J2" s="301"/>
      <c r="K2" s="302"/>
      <c r="L2" s="303"/>
      <c r="M2" s="304"/>
      <c r="N2" s="305"/>
      <c r="O2" s="306"/>
      <c r="P2" s="307"/>
    </row>
    <row r="3" spans="1:16" ht="16" x14ac:dyDescent="0.2">
      <c r="A3" s="123"/>
      <c r="B3" s="104"/>
      <c r="C3" s="104"/>
      <c r="D3" s="104"/>
      <c r="E3" s="104"/>
      <c r="F3" s="104"/>
      <c r="G3" s="104"/>
      <c r="H3" s="124"/>
      <c r="J3" s="288"/>
      <c r="K3" s="103"/>
      <c r="L3" s="288"/>
      <c r="M3" s="103"/>
      <c r="N3" s="288"/>
      <c r="O3" s="288"/>
      <c r="P3" s="291"/>
    </row>
    <row r="4" spans="1:16" ht="16" x14ac:dyDescent="0.2">
      <c r="A4" s="123"/>
      <c r="B4" s="104"/>
      <c r="C4" s="104"/>
      <c r="D4" s="104"/>
      <c r="E4" s="104"/>
      <c r="F4" s="104"/>
      <c r="G4" s="104"/>
      <c r="H4" s="124"/>
      <c r="J4" s="289" t="s">
        <v>378</v>
      </c>
      <c r="K4" s="277" t="s">
        <v>378</v>
      </c>
      <c r="L4" s="289" t="s">
        <v>378</v>
      </c>
      <c r="M4" s="277" t="s">
        <v>378</v>
      </c>
      <c r="N4" s="289" t="s">
        <v>378</v>
      </c>
      <c r="O4" s="289" t="s">
        <v>378</v>
      </c>
      <c r="P4" s="292"/>
    </row>
    <row r="5" spans="1:16" ht="16" x14ac:dyDescent="0.2">
      <c r="A5" s="123"/>
      <c r="B5" s="104"/>
      <c r="C5" s="104"/>
      <c r="D5" s="104"/>
      <c r="E5" s="104"/>
      <c r="F5" s="104"/>
      <c r="G5" s="104"/>
      <c r="H5" s="124"/>
      <c r="J5" s="289" t="s">
        <v>378</v>
      </c>
      <c r="K5" s="277" t="s">
        <v>378</v>
      </c>
      <c r="L5" s="289" t="s">
        <v>378</v>
      </c>
      <c r="M5" s="277" t="s">
        <v>378</v>
      </c>
      <c r="N5" s="289" t="s">
        <v>378</v>
      </c>
      <c r="O5" s="289" t="s">
        <v>378</v>
      </c>
      <c r="P5" s="292"/>
    </row>
    <row r="6" spans="1:16" ht="16" x14ac:dyDescent="0.2">
      <c r="A6" s="123"/>
      <c r="B6" s="104"/>
      <c r="C6" s="104"/>
      <c r="D6" s="104"/>
      <c r="E6" s="104"/>
      <c r="F6" s="104"/>
      <c r="G6" s="104"/>
      <c r="H6" s="124"/>
      <c r="J6" s="289" t="s">
        <v>378</v>
      </c>
      <c r="K6" s="277" t="s">
        <v>378</v>
      </c>
      <c r="L6" s="289" t="s">
        <v>378</v>
      </c>
      <c r="M6" s="277" t="s">
        <v>378</v>
      </c>
      <c r="N6" s="289" t="s">
        <v>378</v>
      </c>
      <c r="O6" s="289" t="s">
        <v>378</v>
      </c>
      <c r="P6" s="292"/>
    </row>
    <row r="7" spans="1:16" ht="16" x14ac:dyDescent="0.2">
      <c r="A7" s="123"/>
      <c r="B7" s="104"/>
      <c r="C7" s="104"/>
      <c r="D7" s="104"/>
      <c r="E7" s="104"/>
      <c r="F7" s="104"/>
      <c r="G7" s="104"/>
      <c r="H7" s="124"/>
      <c r="J7" s="289" t="s">
        <v>378</v>
      </c>
      <c r="K7" s="277" t="s">
        <v>378</v>
      </c>
      <c r="L7" s="289" t="s">
        <v>378</v>
      </c>
      <c r="M7" s="277" t="s">
        <v>378</v>
      </c>
      <c r="N7" s="289" t="s">
        <v>378</v>
      </c>
      <c r="O7" s="289" t="s">
        <v>378</v>
      </c>
      <c r="P7" s="292"/>
    </row>
    <row r="8" spans="1:16" ht="16" x14ac:dyDescent="0.2">
      <c r="A8" s="123"/>
      <c r="B8" s="104"/>
      <c r="C8" s="104"/>
      <c r="D8" s="104"/>
      <c r="E8" s="104"/>
      <c r="F8" s="104"/>
      <c r="G8" s="104"/>
      <c r="H8" s="124"/>
      <c r="J8" s="289" t="s">
        <v>378</v>
      </c>
      <c r="K8" s="277" t="s">
        <v>378</v>
      </c>
      <c r="L8" s="289" t="s">
        <v>378</v>
      </c>
      <c r="M8" s="277" t="s">
        <v>378</v>
      </c>
      <c r="N8" s="289" t="s">
        <v>378</v>
      </c>
      <c r="O8" s="289" t="s">
        <v>378</v>
      </c>
      <c r="P8" s="292"/>
    </row>
    <row r="9" spans="1:16" ht="16" x14ac:dyDescent="0.2">
      <c r="A9" s="123"/>
      <c r="B9" s="104"/>
      <c r="C9" s="104"/>
      <c r="D9" s="104"/>
      <c r="E9" s="104"/>
      <c r="F9" s="104"/>
      <c r="G9" s="104"/>
      <c r="H9" s="124"/>
      <c r="J9" s="289" t="s">
        <v>378</v>
      </c>
      <c r="K9" s="277" t="s">
        <v>378</v>
      </c>
      <c r="L9" s="289" t="s">
        <v>378</v>
      </c>
      <c r="M9" s="277" t="s">
        <v>378</v>
      </c>
      <c r="N9" s="289" t="s">
        <v>378</v>
      </c>
      <c r="O9" s="289" t="s">
        <v>378</v>
      </c>
      <c r="P9" s="292"/>
    </row>
    <row r="10" spans="1:16" ht="16" x14ac:dyDescent="0.2">
      <c r="A10" s="123"/>
      <c r="B10" s="104"/>
      <c r="C10" s="104"/>
      <c r="D10" s="104"/>
      <c r="E10" s="104"/>
      <c r="F10" s="104"/>
      <c r="G10" s="104"/>
      <c r="H10" s="124"/>
      <c r="J10" s="289" t="s">
        <v>378</v>
      </c>
      <c r="K10" s="277" t="s">
        <v>378</v>
      </c>
      <c r="L10" s="289" t="s">
        <v>378</v>
      </c>
      <c r="M10" s="277" t="s">
        <v>378</v>
      </c>
      <c r="N10" s="289" t="s">
        <v>378</v>
      </c>
      <c r="O10" s="289" t="s">
        <v>378</v>
      </c>
      <c r="P10" s="292"/>
    </row>
    <row r="11" spans="1:16" ht="16" x14ac:dyDescent="0.2">
      <c r="A11" s="123"/>
      <c r="B11" s="104"/>
      <c r="C11" s="104"/>
      <c r="D11" s="104"/>
      <c r="E11" s="104"/>
      <c r="F11" s="104"/>
      <c r="G11" s="104"/>
      <c r="H11" s="124"/>
      <c r="J11" s="289" t="s">
        <v>378</v>
      </c>
      <c r="K11" s="277" t="s">
        <v>378</v>
      </c>
      <c r="L11" s="289" t="s">
        <v>378</v>
      </c>
      <c r="M11" s="277" t="s">
        <v>378</v>
      </c>
      <c r="N11" s="289" t="s">
        <v>378</v>
      </c>
      <c r="O11" s="289" t="s">
        <v>378</v>
      </c>
      <c r="P11" s="292"/>
    </row>
    <row r="12" spans="1:16" ht="16" x14ac:dyDescent="0.2">
      <c r="A12" s="123"/>
      <c r="B12" s="104"/>
      <c r="C12" s="104"/>
      <c r="D12" s="104"/>
      <c r="E12" s="104"/>
      <c r="F12" s="104"/>
      <c r="G12" s="104"/>
      <c r="H12" s="124"/>
      <c r="J12" s="289" t="s">
        <v>378</v>
      </c>
      <c r="K12" s="277" t="s">
        <v>378</v>
      </c>
      <c r="L12" s="289" t="s">
        <v>378</v>
      </c>
      <c r="M12" s="277" t="s">
        <v>378</v>
      </c>
      <c r="N12" s="289" t="s">
        <v>378</v>
      </c>
      <c r="O12" s="289" t="s">
        <v>378</v>
      </c>
      <c r="P12" s="292"/>
    </row>
    <row r="13" spans="1:16" ht="16" x14ac:dyDescent="0.2">
      <c r="A13" s="123"/>
      <c r="B13" s="104"/>
      <c r="C13" s="104"/>
      <c r="D13" s="104"/>
      <c r="E13" s="104"/>
      <c r="F13" s="104"/>
      <c r="G13" s="104"/>
      <c r="H13" s="124"/>
      <c r="J13" s="289" t="s">
        <v>378</v>
      </c>
      <c r="K13" s="277" t="s">
        <v>378</v>
      </c>
      <c r="L13" s="289" t="s">
        <v>378</v>
      </c>
      <c r="M13" s="277" t="s">
        <v>378</v>
      </c>
      <c r="N13" s="289" t="s">
        <v>378</v>
      </c>
      <c r="O13" s="289" t="s">
        <v>378</v>
      </c>
      <c r="P13" s="292"/>
    </row>
    <row r="14" spans="1:16" ht="16" x14ac:dyDescent="0.2">
      <c r="A14" s="123"/>
      <c r="B14" s="104"/>
      <c r="C14" s="104"/>
      <c r="D14" s="104"/>
      <c r="E14" s="104"/>
      <c r="F14" s="104"/>
      <c r="G14" s="104"/>
      <c r="H14" s="124"/>
      <c r="J14" s="289" t="s">
        <v>378</v>
      </c>
      <c r="K14" s="277" t="s">
        <v>378</v>
      </c>
      <c r="L14" s="289" t="s">
        <v>378</v>
      </c>
      <c r="M14" s="277" t="s">
        <v>378</v>
      </c>
      <c r="N14" s="289" t="s">
        <v>378</v>
      </c>
      <c r="O14" s="289" t="s">
        <v>378</v>
      </c>
      <c r="P14" s="292"/>
    </row>
    <row r="15" spans="1:16" ht="16" x14ac:dyDescent="0.2">
      <c r="A15" s="123"/>
      <c r="B15" s="104"/>
      <c r="C15" s="104"/>
      <c r="D15" s="104"/>
      <c r="E15" s="104"/>
      <c r="F15" s="104"/>
      <c r="G15" s="104"/>
      <c r="H15" s="124"/>
      <c r="J15" s="289" t="s">
        <v>378</v>
      </c>
      <c r="K15" s="277" t="s">
        <v>378</v>
      </c>
      <c r="L15" s="289" t="s">
        <v>378</v>
      </c>
      <c r="M15" s="277" t="s">
        <v>378</v>
      </c>
      <c r="N15" s="289" t="s">
        <v>378</v>
      </c>
      <c r="O15" s="289" t="s">
        <v>378</v>
      </c>
      <c r="P15" s="292"/>
    </row>
    <row r="16" spans="1:16" ht="16" x14ac:dyDescent="0.2">
      <c r="A16" s="123"/>
      <c r="B16" s="104"/>
      <c r="C16" s="104"/>
      <c r="D16" s="104"/>
      <c r="E16" s="104"/>
      <c r="F16" s="104"/>
      <c r="G16" s="104"/>
      <c r="H16" s="124"/>
      <c r="J16" s="289" t="s">
        <v>378</v>
      </c>
      <c r="K16" s="277" t="s">
        <v>378</v>
      </c>
      <c r="L16" s="289" t="s">
        <v>378</v>
      </c>
      <c r="M16" s="277" t="s">
        <v>378</v>
      </c>
      <c r="N16" s="289" t="s">
        <v>378</v>
      </c>
      <c r="O16" s="289" t="s">
        <v>378</v>
      </c>
      <c r="P16" s="292"/>
    </row>
    <row r="17" spans="1:16" ht="16" x14ac:dyDescent="0.2">
      <c r="A17" s="123"/>
      <c r="B17" s="104"/>
      <c r="C17" s="104"/>
      <c r="D17" s="104"/>
      <c r="E17" s="104"/>
      <c r="F17" s="104"/>
      <c r="G17" s="104"/>
      <c r="H17" s="124"/>
      <c r="J17" s="289" t="s">
        <v>378</v>
      </c>
      <c r="K17" s="277" t="s">
        <v>378</v>
      </c>
      <c r="L17" s="289" t="s">
        <v>378</v>
      </c>
      <c r="M17" s="277" t="s">
        <v>378</v>
      </c>
      <c r="N17" s="289" t="s">
        <v>378</v>
      </c>
      <c r="O17" s="289" t="s">
        <v>378</v>
      </c>
      <c r="P17" s="292"/>
    </row>
    <row r="18" spans="1:16" ht="16" x14ac:dyDescent="0.2">
      <c r="A18" s="123"/>
      <c r="B18" s="104"/>
      <c r="C18" s="104"/>
      <c r="D18" s="104"/>
      <c r="E18" s="104"/>
      <c r="F18" s="104"/>
      <c r="G18" s="104"/>
      <c r="H18" s="124"/>
      <c r="J18" s="289" t="s">
        <v>378</v>
      </c>
      <c r="K18" s="277" t="s">
        <v>378</v>
      </c>
      <c r="L18" s="289" t="s">
        <v>378</v>
      </c>
      <c r="M18" s="277" t="s">
        <v>378</v>
      </c>
      <c r="N18" s="289" t="s">
        <v>378</v>
      </c>
      <c r="O18" s="289" t="s">
        <v>378</v>
      </c>
      <c r="P18" s="292"/>
    </row>
    <row r="19" spans="1:16" ht="16" x14ac:dyDescent="0.2">
      <c r="A19" s="123"/>
      <c r="B19" s="104"/>
      <c r="C19" s="104"/>
      <c r="D19" s="104"/>
      <c r="E19" s="104"/>
      <c r="F19" s="104"/>
      <c r="G19" s="104"/>
      <c r="H19" s="124"/>
      <c r="J19" s="289" t="s">
        <v>378</v>
      </c>
      <c r="K19" s="277" t="s">
        <v>378</v>
      </c>
      <c r="L19" s="289" t="s">
        <v>378</v>
      </c>
      <c r="M19" s="277" t="s">
        <v>378</v>
      </c>
      <c r="N19" s="289" t="s">
        <v>378</v>
      </c>
      <c r="O19" s="289" t="s">
        <v>378</v>
      </c>
      <c r="P19" s="292"/>
    </row>
    <row r="20" spans="1:16" ht="16" x14ac:dyDescent="0.2">
      <c r="A20" s="123"/>
      <c r="B20" s="104"/>
      <c r="C20" s="104"/>
      <c r="D20" s="104"/>
      <c r="E20" s="104"/>
      <c r="F20" s="104"/>
      <c r="G20" s="104"/>
      <c r="H20" s="124"/>
      <c r="J20" s="289" t="s">
        <v>378</v>
      </c>
      <c r="K20" s="277" t="s">
        <v>378</v>
      </c>
      <c r="L20" s="289" t="s">
        <v>378</v>
      </c>
      <c r="M20" s="277" t="s">
        <v>378</v>
      </c>
      <c r="N20" s="289" t="s">
        <v>378</v>
      </c>
      <c r="O20" s="289" t="s">
        <v>378</v>
      </c>
      <c r="P20" s="292"/>
    </row>
    <row r="21" spans="1:16" ht="16" x14ac:dyDescent="0.2">
      <c r="A21" s="123"/>
      <c r="B21" s="104"/>
      <c r="C21" s="104"/>
      <c r="D21" s="104"/>
      <c r="E21" s="104"/>
      <c r="F21" s="104"/>
      <c r="G21" s="104"/>
      <c r="H21" s="124"/>
      <c r="J21" s="289" t="s">
        <v>378</v>
      </c>
      <c r="K21" s="277" t="s">
        <v>378</v>
      </c>
      <c r="L21" s="289" t="s">
        <v>378</v>
      </c>
      <c r="M21" s="277" t="s">
        <v>378</v>
      </c>
      <c r="N21" s="289" t="s">
        <v>378</v>
      </c>
      <c r="O21" s="289" t="s">
        <v>378</v>
      </c>
      <c r="P21" s="292"/>
    </row>
    <row r="22" spans="1:16" ht="16" x14ac:dyDescent="0.2">
      <c r="A22" s="123"/>
      <c r="B22" s="104"/>
      <c r="C22" s="104"/>
      <c r="D22" s="104"/>
      <c r="E22" s="104"/>
      <c r="F22" s="104"/>
      <c r="G22" s="104"/>
      <c r="H22" s="124"/>
      <c r="J22" s="289" t="s">
        <v>378</v>
      </c>
      <c r="K22" s="277" t="s">
        <v>378</v>
      </c>
      <c r="L22" s="289" t="s">
        <v>378</v>
      </c>
      <c r="M22" s="277" t="s">
        <v>378</v>
      </c>
      <c r="N22" s="289" t="s">
        <v>378</v>
      </c>
      <c r="O22" s="289" t="s">
        <v>378</v>
      </c>
      <c r="P22" s="292"/>
    </row>
    <row r="23" spans="1:16" ht="16" x14ac:dyDescent="0.2">
      <c r="A23" s="123"/>
      <c r="B23" s="104"/>
      <c r="C23" s="104"/>
      <c r="D23" s="104"/>
      <c r="E23" s="104"/>
      <c r="F23" s="104"/>
      <c r="G23" s="104"/>
      <c r="H23" s="124"/>
      <c r="J23" s="289" t="s">
        <v>378</v>
      </c>
      <c r="K23" s="277" t="s">
        <v>378</v>
      </c>
      <c r="L23" s="289" t="s">
        <v>378</v>
      </c>
      <c r="M23" s="277" t="s">
        <v>378</v>
      </c>
      <c r="N23" s="289" t="s">
        <v>378</v>
      </c>
      <c r="O23" s="289" t="s">
        <v>378</v>
      </c>
      <c r="P23" s="292"/>
    </row>
    <row r="24" spans="1:16" ht="16" x14ac:dyDescent="0.2">
      <c r="A24" s="123"/>
      <c r="B24" s="104"/>
      <c r="C24" s="104"/>
      <c r="D24" s="104"/>
      <c r="E24" s="104"/>
      <c r="F24" s="104"/>
      <c r="G24" s="104"/>
      <c r="H24" s="124"/>
      <c r="J24" s="289" t="s">
        <v>378</v>
      </c>
      <c r="K24" s="277" t="s">
        <v>378</v>
      </c>
      <c r="L24" s="289" t="s">
        <v>378</v>
      </c>
      <c r="M24" s="277" t="s">
        <v>378</v>
      </c>
      <c r="N24" s="289" t="s">
        <v>378</v>
      </c>
      <c r="O24" s="289" t="s">
        <v>378</v>
      </c>
      <c r="P24" s="292"/>
    </row>
    <row r="25" spans="1:16" ht="16" x14ac:dyDescent="0.2">
      <c r="A25" s="123"/>
      <c r="B25" s="104"/>
      <c r="C25" s="104"/>
      <c r="D25" s="104"/>
      <c r="E25" s="104"/>
      <c r="F25" s="104"/>
      <c r="G25" s="104"/>
      <c r="H25" s="124"/>
      <c r="J25" s="289" t="s">
        <v>378</v>
      </c>
      <c r="K25" s="277" t="s">
        <v>378</v>
      </c>
      <c r="L25" s="289" t="s">
        <v>378</v>
      </c>
      <c r="M25" s="277" t="s">
        <v>378</v>
      </c>
      <c r="N25" s="289" t="s">
        <v>378</v>
      </c>
      <c r="O25" s="289" t="s">
        <v>378</v>
      </c>
      <c r="P25" s="292"/>
    </row>
    <row r="26" spans="1:16" ht="16" x14ac:dyDescent="0.2">
      <c r="A26" s="123"/>
      <c r="B26" s="104"/>
      <c r="C26" s="104"/>
      <c r="D26" s="104"/>
      <c r="E26" s="104"/>
      <c r="F26" s="104"/>
      <c r="G26" s="104"/>
      <c r="H26" s="124"/>
      <c r="J26" s="289" t="s">
        <v>378</v>
      </c>
      <c r="K26" s="277" t="s">
        <v>378</v>
      </c>
      <c r="L26" s="289" t="s">
        <v>378</v>
      </c>
      <c r="M26" s="277" t="s">
        <v>378</v>
      </c>
      <c r="N26" s="289" t="s">
        <v>378</v>
      </c>
      <c r="O26" s="289" t="s">
        <v>378</v>
      </c>
      <c r="P26" s="292"/>
    </row>
    <row r="27" spans="1:16" ht="16" x14ac:dyDescent="0.2">
      <c r="A27" s="123"/>
      <c r="B27" s="104"/>
      <c r="C27" s="104"/>
      <c r="D27" s="104"/>
      <c r="E27" s="104"/>
      <c r="F27" s="104"/>
      <c r="G27" s="104"/>
      <c r="H27" s="124"/>
      <c r="J27" s="289" t="s">
        <v>378</v>
      </c>
      <c r="K27" s="277" t="s">
        <v>378</v>
      </c>
      <c r="L27" s="289" t="s">
        <v>378</v>
      </c>
      <c r="M27" s="277" t="s">
        <v>378</v>
      </c>
      <c r="N27" s="289" t="s">
        <v>378</v>
      </c>
      <c r="O27" s="289" t="s">
        <v>378</v>
      </c>
      <c r="P27" s="292"/>
    </row>
    <row r="28" spans="1:16" ht="16" x14ac:dyDescent="0.2">
      <c r="A28" s="123"/>
      <c r="B28" s="104"/>
      <c r="C28" s="104"/>
      <c r="D28" s="104"/>
      <c r="E28" s="104"/>
      <c r="F28" s="104"/>
      <c r="G28" s="104"/>
      <c r="H28" s="124"/>
      <c r="J28" s="289" t="s">
        <v>378</v>
      </c>
      <c r="K28" s="277" t="s">
        <v>378</v>
      </c>
      <c r="L28" s="289" t="s">
        <v>378</v>
      </c>
      <c r="M28" s="277" t="s">
        <v>378</v>
      </c>
      <c r="N28" s="289" t="s">
        <v>378</v>
      </c>
      <c r="O28" s="289" t="s">
        <v>378</v>
      </c>
      <c r="P28" s="292"/>
    </row>
    <row r="29" spans="1:16" ht="16" x14ac:dyDescent="0.2">
      <c r="A29" s="123"/>
      <c r="B29" s="104"/>
      <c r="C29" s="104"/>
      <c r="D29" s="104"/>
      <c r="E29" s="104"/>
      <c r="F29" s="104"/>
      <c r="G29" s="104"/>
      <c r="H29" s="124"/>
      <c r="J29" s="289" t="s">
        <v>378</v>
      </c>
      <c r="K29" s="277" t="s">
        <v>378</v>
      </c>
      <c r="L29" s="289" t="s">
        <v>378</v>
      </c>
      <c r="M29" s="277" t="s">
        <v>378</v>
      </c>
      <c r="N29" s="289" t="s">
        <v>378</v>
      </c>
      <c r="O29" s="289" t="s">
        <v>378</v>
      </c>
      <c r="P29" s="292"/>
    </row>
    <row r="30" spans="1:16" ht="16" x14ac:dyDescent="0.2">
      <c r="A30" s="123"/>
      <c r="B30" s="104"/>
      <c r="C30" s="104"/>
      <c r="D30" s="104"/>
      <c r="E30" s="104"/>
      <c r="F30" s="104"/>
      <c r="G30" s="104"/>
      <c r="H30" s="124"/>
      <c r="J30" s="289" t="s">
        <v>378</v>
      </c>
      <c r="K30" s="277" t="s">
        <v>378</v>
      </c>
      <c r="L30" s="289" t="s">
        <v>378</v>
      </c>
      <c r="M30" s="277" t="s">
        <v>378</v>
      </c>
      <c r="N30" s="289" t="s">
        <v>378</v>
      </c>
      <c r="O30" s="289" t="s">
        <v>378</v>
      </c>
      <c r="P30" s="292"/>
    </row>
    <row r="31" spans="1:16" ht="17" thickBot="1" x14ac:dyDescent="0.25">
      <c r="A31" s="123"/>
      <c r="B31" s="104"/>
      <c r="C31" s="104"/>
      <c r="D31" s="104"/>
      <c r="E31" s="104"/>
      <c r="F31" s="104"/>
      <c r="G31" s="104"/>
      <c r="H31" s="124"/>
      <c r="J31" s="290" t="s">
        <v>378</v>
      </c>
      <c r="K31" s="278" t="s">
        <v>378</v>
      </c>
      <c r="L31" s="290" t="s">
        <v>378</v>
      </c>
      <c r="M31" s="278" t="s">
        <v>378</v>
      </c>
      <c r="N31" s="290" t="s">
        <v>378</v>
      </c>
      <c r="O31" s="290" t="s">
        <v>378</v>
      </c>
      <c r="P31" s="293"/>
    </row>
    <row r="32" spans="1:16" ht="16" x14ac:dyDescent="0.2">
      <c r="A32" s="222" t="s">
        <v>49</v>
      </c>
      <c r="B32" s="223">
        <f>SUM(B2:B31)</f>
        <v>0</v>
      </c>
      <c r="C32" s="223"/>
      <c r="D32" s="223">
        <f>SUM(D2:D31)</f>
        <v>0</v>
      </c>
      <c r="E32" s="223">
        <f>SUM(D32)</f>
        <v>0</v>
      </c>
      <c r="F32" s="223">
        <f>SUM(F2:F31)</f>
        <v>0</v>
      </c>
      <c r="G32" s="223">
        <f>SUM(G2:G31)</f>
        <v>0</v>
      </c>
      <c r="H32" s="224">
        <f>SUM(H2:H31)</f>
        <v>0</v>
      </c>
    </row>
    <row r="33" spans="1:9" s="110" customFormat="1" x14ac:dyDescent="0.2">
      <c r="A33" s="125"/>
      <c r="I33"/>
    </row>
    <row r="34" spans="1:9" s="110" customFormat="1" ht="16" x14ac:dyDescent="0.2">
      <c r="A34" s="153"/>
      <c r="B34" s="105"/>
      <c r="C34" s="107"/>
      <c r="D34" s="105"/>
      <c r="E34" s="105"/>
      <c r="I34"/>
    </row>
    <row r="35" spans="1:9" s="110" customFormat="1" ht="16" x14ac:dyDescent="0.2">
      <c r="A35" s="153"/>
      <c r="B35" s="105"/>
      <c r="C35" s="105"/>
      <c r="D35" s="105"/>
      <c r="E35" s="105"/>
      <c r="F35" s="122"/>
      <c r="G35" s="122"/>
      <c r="H35" s="122"/>
      <c r="I35"/>
    </row>
    <row r="36" spans="1:9" s="110" customFormat="1" ht="16" x14ac:dyDescent="0.2">
      <c r="A36" s="153"/>
      <c r="B36" s="105"/>
      <c r="C36" s="107"/>
      <c r="D36" s="105"/>
      <c r="E36" s="105"/>
      <c r="F36" s="122"/>
      <c r="G36" s="122"/>
      <c r="H36" s="122"/>
      <c r="I36"/>
    </row>
    <row r="37" spans="1:9" s="110" customFormat="1" ht="16" x14ac:dyDescent="0.2">
      <c r="A37" s="153"/>
      <c r="B37" s="105"/>
      <c r="C37" s="105"/>
      <c r="D37" s="105"/>
      <c r="E37" s="105"/>
      <c r="F37" s="122"/>
      <c r="G37" s="122"/>
      <c r="H37" s="122"/>
      <c r="I37"/>
    </row>
    <row r="38" spans="1:9" s="110" customFormat="1" ht="16" x14ac:dyDescent="0.2">
      <c r="A38" s="153"/>
      <c r="B38" s="105"/>
      <c r="C38" s="107"/>
      <c r="D38" s="105"/>
      <c r="E38" s="105"/>
      <c r="F38" s="122"/>
      <c r="G38" s="122"/>
      <c r="H38" s="122"/>
      <c r="I38"/>
    </row>
    <row r="39" spans="1:9" s="110" customFormat="1" ht="16" x14ac:dyDescent="0.2">
      <c r="A39" s="153"/>
      <c r="B39" s="105"/>
      <c r="C39" s="107"/>
      <c r="D39" s="105"/>
      <c r="E39" s="105"/>
      <c r="F39" s="122"/>
      <c r="G39" s="122"/>
      <c r="H39" s="122" t="s">
        <v>397</v>
      </c>
      <c r="I39"/>
    </row>
    <row r="40" spans="1:9" s="110" customFormat="1" ht="16" x14ac:dyDescent="0.2">
      <c r="A40" s="153"/>
      <c r="B40" s="105"/>
      <c r="C40" s="107"/>
      <c r="D40" s="105"/>
      <c r="E40" s="105"/>
      <c r="F40" s="122"/>
      <c r="G40" s="122"/>
      <c r="H40" s="122"/>
      <c r="I40"/>
    </row>
    <row r="41" spans="1:9" s="110" customFormat="1" ht="16" x14ac:dyDescent="0.2">
      <c r="A41" s="153"/>
      <c r="B41" s="105"/>
      <c r="C41" s="105"/>
      <c r="D41" s="105"/>
      <c r="E41" s="105"/>
      <c r="F41" s="122"/>
      <c r="G41" s="122"/>
      <c r="H41" s="122"/>
      <c r="I41"/>
    </row>
    <row r="42" spans="1:9" s="110" customFormat="1" ht="16" x14ac:dyDescent="0.2">
      <c r="A42" s="153"/>
      <c r="B42" s="105"/>
      <c r="C42" s="105"/>
      <c r="D42" s="105"/>
      <c r="E42" s="105"/>
      <c r="F42" s="122"/>
      <c r="G42" s="122"/>
      <c r="H42" s="122"/>
      <c r="I42"/>
    </row>
    <row r="43" spans="1:9" s="110" customFormat="1" ht="16" x14ac:dyDescent="0.2">
      <c r="A43" s="153"/>
      <c r="B43" s="105"/>
      <c r="C43" s="105"/>
      <c r="D43" s="105"/>
      <c r="E43" s="105"/>
      <c r="F43" s="122"/>
      <c r="G43" s="122"/>
      <c r="H43" s="122"/>
      <c r="I43"/>
    </row>
    <row r="44" spans="1:9" s="110" customFormat="1" ht="16" x14ac:dyDescent="0.2">
      <c r="A44" s="156"/>
      <c r="B44" s="157"/>
      <c r="C44" s="157"/>
      <c r="D44" s="157"/>
      <c r="E44" s="157"/>
      <c r="F44" s="122"/>
      <c r="G44" s="122"/>
      <c r="H44" s="122"/>
      <c r="I44"/>
    </row>
    <row r="45" spans="1:9" s="110" customFormat="1" ht="16" x14ac:dyDescent="0.2">
      <c r="A45" s="153"/>
      <c r="B45" s="105"/>
      <c r="C45" s="105"/>
      <c r="D45" s="105"/>
      <c r="E45" s="105"/>
      <c r="F45" s="122"/>
      <c r="G45" s="122"/>
      <c r="H45" s="122"/>
      <c r="I45"/>
    </row>
    <row r="46" spans="1:9" ht="16" x14ac:dyDescent="0.2">
      <c r="A46" s="153"/>
      <c r="B46" s="105"/>
      <c r="C46" s="107"/>
      <c r="D46" s="105"/>
      <c r="E46" s="105"/>
      <c r="F46" s="6"/>
      <c r="G46" s="6"/>
      <c r="H46" s="6"/>
    </row>
    <row r="47" spans="1:9" ht="16" x14ac:dyDescent="0.2">
      <c r="A47" s="153"/>
      <c r="B47" s="105"/>
      <c r="C47" s="107"/>
      <c r="D47" s="105"/>
      <c r="E47" s="105"/>
      <c r="F47" s="6"/>
      <c r="G47" s="6"/>
      <c r="H47" s="6"/>
    </row>
    <row r="48" spans="1:9" ht="16" x14ac:dyDescent="0.2">
      <c r="A48" s="153"/>
      <c r="B48" s="105"/>
      <c r="C48" s="107"/>
      <c r="D48" s="105"/>
      <c r="E48" s="105"/>
      <c r="F48" s="6"/>
      <c r="G48" s="6"/>
      <c r="H48" s="6"/>
    </row>
    <row r="49" spans="1:8" ht="16" x14ac:dyDescent="0.2">
      <c r="A49" s="153"/>
      <c r="B49" s="105"/>
      <c r="C49" s="105"/>
      <c r="D49" s="105"/>
      <c r="E49" s="105"/>
      <c r="F49" s="6"/>
      <c r="G49" s="6"/>
      <c r="H49" s="6"/>
    </row>
    <row r="50" spans="1:8" ht="16" x14ac:dyDescent="0.2">
      <c r="A50" s="153"/>
      <c r="B50" s="105"/>
      <c r="C50" s="105"/>
      <c r="D50" s="105"/>
      <c r="E50" s="105"/>
      <c r="F50" s="6"/>
      <c r="G50" s="6"/>
      <c r="H50" s="6"/>
    </row>
    <row r="51" spans="1:8" ht="16" x14ac:dyDescent="0.2">
      <c r="A51" s="153"/>
      <c r="B51" s="105"/>
      <c r="C51" s="105"/>
      <c r="D51" s="105"/>
      <c r="E51" s="105"/>
      <c r="F51" s="6"/>
      <c r="G51" s="6"/>
      <c r="H51" s="6"/>
    </row>
    <row r="52" spans="1:8" ht="16" x14ac:dyDescent="0.2">
      <c r="A52" s="154"/>
      <c r="B52" s="155"/>
      <c r="C52" s="155"/>
      <c r="D52" s="155"/>
      <c r="E52" s="155"/>
    </row>
    <row r="53" spans="1:8" ht="16" x14ac:dyDescent="0.2">
      <c r="A53" s="154"/>
      <c r="B53" s="155"/>
      <c r="C53" s="155"/>
      <c r="D53" s="155"/>
      <c r="E53" s="155"/>
    </row>
  </sheetData>
  <printOptions horizontalCentered="1" verticalCentered="1"/>
  <pageMargins left="0.7" right="0.7" top="0.75" bottom="0.75" header="0.3" footer="0.3"/>
  <pageSetup paperSize="9" scale="68" fitToHeight="0" orientation="portrait" horizontalDpi="0" verticalDpi="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4F699-FFD9-44BA-8741-572374BA6A89}">
  <sheetPr>
    <tabColor theme="1"/>
    <pageSetUpPr fitToPage="1"/>
  </sheetPr>
  <dimension ref="A1:P53"/>
  <sheetViews>
    <sheetView zoomScale="90" zoomScaleNormal="90" workbookViewId="0">
      <pane ySplit="1" topLeftCell="A2" activePane="bottomLeft" state="frozen"/>
      <selection activeCell="J79" sqref="J79"/>
      <selection pane="bottomLeft" activeCell="H34" sqref="H34"/>
    </sheetView>
  </sheetViews>
  <sheetFormatPr baseColWidth="10" defaultColWidth="8.83203125" defaultRowHeight="15" customHeight="1" x14ac:dyDescent="0.2"/>
  <cols>
    <col min="1" max="1" width="14" style="56" customWidth="1"/>
    <col min="2" max="2" width="7.33203125" bestFit="1" customWidth="1"/>
    <col min="3" max="3" width="41" customWidth="1"/>
    <col min="4" max="4" width="13.5" bestFit="1" customWidth="1"/>
    <col min="5" max="5" width="16" customWidth="1"/>
    <col min="6" max="6" width="14.33203125" customWidth="1"/>
    <col min="7" max="7" width="14.6640625" customWidth="1"/>
    <col min="8" max="8" width="17.33203125" customWidth="1"/>
    <col min="9" max="9" width="7.33203125" customWidth="1"/>
    <col min="13" max="13" width="38.6640625" customWidth="1"/>
    <col min="14" max="14" width="20.5" customWidth="1"/>
    <col min="15" max="15" width="19.5" customWidth="1"/>
    <col min="16" max="16" width="16.5" customWidth="1"/>
  </cols>
  <sheetData>
    <row r="1" spans="1:16" ht="38.25" customHeight="1" thickBot="1" x14ac:dyDescent="0.25">
      <c r="A1" s="225" t="s">
        <v>353</v>
      </c>
      <c r="B1" s="226" t="s">
        <v>354</v>
      </c>
      <c r="C1" s="226" t="s">
        <v>355</v>
      </c>
      <c r="D1" s="226" t="s">
        <v>356</v>
      </c>
      <c r="E1" s="226" t="s">
        <v>357</v>
      </c>
      <c r="F1" s="226" t="s">
        <v>358</v>
      </c>
      <c r="G1" s="226" t="s">
        <v>359</v>
      </c>
      <c r="H1" s="227" t="s">
        <v>360</v>
      </c>
      <c r="J1" s="294" t="s">
        <v>361</v>
      </c>
      <c r="K1" s="295" t="s">
        <v>362</v>
      </c>
      <c r="L1" s="296" t="s">
        <v>363</v>
      </c>
      <c r="M1" s="297" t="s">
        <v>364</v>
      </c>
      <c r="N1" s="298" t="s">
        <v>365</v>
      </c>
      <c r="O1" s="299" t="s">
        <v>366</v>
      </c>
      <c r="P1" s="300" t="s">
        <v>367</v>
      </c>
    </row>
    <row r="2" spans="1:16" ht="15.5" customHeight="1" x14ac:dyDescent="0.2">
      <c r="A2" s="123"/>
      <c r="B2" s="104"/>
      <c r="C2" s="104"/>
      <c r="D2" s="104"/>
      <c r="E2" s="104"/>
      <c r="F2" s="104"/>
      <c r="G2" s="104"/>
      <c r="H2" s="124"/>
      <c r="J2" s="301"/>
      <c r="K2" s="302"/>
      <c r="L2" s="303"/>
      <c r="M2" s="304"/>
      <c r="N2" s="305"/>
      <c r="O2" s="306"/>
      <c r="P2" s="307"/>
    </row>
    <row r="3" spans="1:16" ht="16" x14ac:dyDescent="0.2">
      <c r="A3" s="123"/>
      <c r="B3" s="104"/>
      <c r="C3" s="104"/>
      <c r="D3" s="104"/>
      <c r="E3" s="104"/>
      <c r="F3" s="104"/>
      <c r="G3" s="104"/>
      <c r="H3" s="124"/>
      <c r="J3" s="288"/>
      <c r="K3" s="103"/>
      <c r="L3" s="288"/>
      <c r="M3" s="103"/>
      <c r="N3" s="288"/>
      <c r="O3" s="288"/>
      <c r="P3" s="291"/>
    </row>
    <row r="4" spans="1:16" ht="16" x14ac:dyDescent="0.2">
      <c r="A4" s="123"/>
      <c r="B4" s="104"/>
      <c r="C4" s="104"/>
      <c r="D4" s="104"/>
      <c r="E4" s="104"/>
      <c r="F4" s="104"/>
      <c r="G4" s="104"/>
      <c r="H4" s="124"/>
      <c r="J4" s="289" t="s">
        <v>378</v>
      </c>
      <c r="K4" s="277" t="s">
        <v>378</v>
      </c>
      <c r="L4" s="289" t="s">
        <v>378</v>
      </c>
      <c r="M4" s="277" t="s">
        <v>378</v>
      </c>
      <c r="N4" s="289" t="s">
        <v>378</v>
      </c>
      <c r="O4" s="289" t="s">
        <v>378</v>
      </c>
      <c r="P4" s="292"/>
    </row>
    <row r="5" spans="1:16" ht="16" x14ac:dyDescent="0.2">
      <c r="A5" s="123"/>
      <c r="B5" s="104"/>
      <c r="C5" s="104"/>
      <c r="D5" s="104"/>
      <c r="E5" s="104"/>
      <c r="F5" s="104"/>
      <c r="G5" s="104"/>
      <c r="H5" s="124"/>
      <c r="J5" s="289" t="s">
        <v>378</v>
      </c>
      <c r="K5" s="277" t="s">
        <v>378</v>
      </c>
      <c r="L5" s="289" t="s">
        <v>378</v>
      </c>
      <c r="M5" s="277" t="s">
        <v>378</v>
      </c>
      <c r="N5" s="289" t="s">
        <v>378</v>
      </c>
      <c r="O5" s="289" t="s">
        <v>378</v>
      </c>
      <c r="P5" s="292"/>
    </row>
    <row r="6" spans="1:16" ht="16" x14ac:dyDescent="0.2">
      <c r="A6" s="123"/>
      <c r="B6" s="104"/>
      <c r="C6" s="104"/>
      <c r="D6" s="104"/>
      <c r="E6" s="104"/>
      <c r="F6" s="104"/>
      <c r="G6" s="104"/>
      <c r="H6" s="124"/>
      <c r="J6" s="289" t="s">
        <v>378</v>
      </c>
      <c r="K6" s="277" t="s">
        <v>378</v>
      </c>
      <c r="L6" s="289" t="s">
        <v>378</v>
      </c>
      <c r="M6" s="277" t="s">
        <v>378</v>
      </c>
      <c r="N6" s="289" t="s">
        <v>378</v>
      </c>
      <c r="O6" s="289" t="s">
        <v>378</v>
      </c>
      <c r="P6" s="292"/>
    </row>
    <row r="7" spans="1:16" ht="16" x14ac:dyDescent="0.2">
      <c r="A7" s="123"/>
      <c r="B7" s="104"/>
      <c r="C7" s="104"/>
      <c r="D7" s="104"/>
      <c r="E7" s="104"/>
      <c r="F7" s="104"/>
      <c r="G7" s="104"/>
      <c r="H7" s="124"/>
      <c r="J7" s="289" t="s">
        <v>378</v>
      </c>
      <c r="K7" s="277" t="s">
        <v>378</v>
      </c>
      <c r="L7" s="289" t="s">
        <v>378</v>
      </c>
      <c r="M7" s="277" t="s">
        <v>378</v>
      </c>
      <c r="N7" s="289" t="s">
        <v>378</v>
      </c>
      <c r="O7" s="289" t="s">
        <v>378</v>
      </c>
      <c r="P7" s="292"/>
    </row>
    <row r="8" spans="1:16" ht="16" x14ac:dyDescent="0.2">
      <c r="A8" s="123"/>
      <c r="B8" s="104"/>
      <c r="C8" s="104"/>
      <c r="D8" s="104"/>
      <c r="E8" s="104"/>
      <c r="F8" s="104"/>
      <c r="G8" s="104"/>
      <c r="H8" s="124"/>
      <c r="J8" s="289" t="s">
        <v>378</v>
      </c>
      <c r="K8" s="277" t="s">
        <v>378</v>
      </c>
      <c r="L8" s="289" t="s">
        <v>378</v>
      </c>
      <c r="M8" s="277" t="s">
        <v>378</v>
      </c>
      <c r="N8" s="289" t="s">
        <v>378</v>
      </c>
      <c r="O8" s="289" t="s">
        <v>378</v>
      </c>
      <c r="P8" s="292"/>
    </row>
    <row r="9" spans="1:16" ht="16" x14ac:dyDescent="0.2">
      <c r="A9" s="123"/>
      <c r="B9" s="104"/>
      <c r="C9" s="104"/>
      <c r="D9" s="104"/>
      <c r="E9" s="104"/>
      <c r="F9" s="104"/>
      <c r="G9" s="104"/>
      <c r="H9" s="124"/>
      <c r="J9" s="289" t="s">
        <v>378</v>
      </c>
      <c r="K9" s="277" t="s">
        <v>378</v>
      </c>
      <c r="L9" s="289" t="s">
        <v>378</v>
      </c>
      <c r="M9" s="277" t="s">
        <v>378</v>
      </c>
      <c r="N9" s="289" t="s">
        <v>378</v>
      </c>
      <c r="O9" s="289" t="s">
        <v>378</v>
      </c>
      <c r="P9" s="292"/>
    </row>
    <row r="10" spans="1:16" ht="16" x14ac:dyDescent="0.2">
      <c r="A10" s="123"/>
      <c r="B10" s="104"/>
      <c r="C10" s="104"/>
      <c r="D10" s="104"/>
      <c r="E10" s="104"/>
      <c r="F10" s="104"/>
      <c r="G10" s="104"/>
      <c r="H10" s="124"/>
      <c r="J10" s="289" t="s">
        <v>378</v>
      </c>
      <c r="K10" s="277" t="s">
        <v>378</v>
      </c>
      <c r="L10" s="289" t="s">
        <v>378</v>
      </c>
      <c r="M10" s="277" t="s">
        <v>378</v>
      </c>
      <c r="N10" s="289" t="s">
        <v>378</v>
      </c>
      <c r="O10" s="289" t="s">
        <v>378</v>
      </c>
      <c r="P10" s="292"/>
    </row>
    <row r="11" spans="1:16" ht="16" x14ac:dyDescent="0.2">
      <c r="A11" s="123"/>
      <c r="B11" s="104"/>
      <c r="C11" s="104"/>
      <c r="D11" s="104"/>
      <c r="E11" s="104"/>
      <c r="F11" s="104"/>
      <c r="G11" s="104"/>
      <c r="H11" s="124"/>
      <c r="J11" s="289" t="s">
        <v>378</v>
      </c>
      <c r="K11" s="277" t="s">
        <v>378</v>
      </c>
      <c r="L11" s="289" t="s">
        <v>378</v>
      </c>
      <c r="M11" s="277" t="s">
        <v>378</v>
      </c>
      <c r="N11" s="289" t="s">
        <v>378</v>
      </c>
      <c r="O11" s="289" t="s">
        <v>378</v>
      </c>
      <c r="P11" s="292"/>
    </row>
    <row r="12" spans="1:16" ht="16" x14ac:dyDescent="0.2">
      <c r="A12" s="123"/>
      <c r="B12" s="104"/>
      <c r="C12" s="104"/>
      <c r="D12" s="104"/>
      <c r="E12" s="104"/>
      <c r="F12" s="104"/>
      <c r="G12" s="104"/>
      <c r="H12" s="124"/>
      <c r="J12" s="289" t="s">
        <v>378</v>
      </c>
      <c r="K12" s="277" t="s">
        <v>378</v>
      </c>
      <c r="L12" s="289" t="s">
        <v>378</v>
      </c>
      <c r="M12" s="277" t="s">
        <v>378</v>
      </c>
      <c r="N12" s="289" t="s">
        <v>378</v>
      </c>
      <c r="O12" s="289" t="s">
        <v>378</v>
      </c>
      <c r="P12" s="292"/>
    </row>
    <row r="13" spans="1:16" ht="16" x14ac:dyDescent="0.2">
      <c r="A13" s="123"/>
      <c r="B13" s="104"/>
      <c r="C13" s="104"/>
      <c r="D13" s="104"/>
      <c r="E13" s="104"/>
      <c r="F13" s="104"/>
      <c r="G13" s="104"/>
      <c r="H13" s="124"/>
      <c r="J13" s="289" t="s">
        <v>378</v>
      </c>
      <c r="K13" s="277" t="s">
        <v>378</v>
      </c>
      <c r="L13" s="289" t="s">
        <v>378</v>
      </c>
      <c r="M13" s="277" t="s">
        <v>378</v>
      </c>
      <c r="N13" s="289" t="s">
        <v>378</v>
      </c>
      <c r="O13" s="289" t="s">
        <v>378</v>
      </c>
      <c r="P13" s="292"/>
    </row>
    <row r="14" spans="1:16" ht="16" x14ac:dyDescent="0.2">
      <c r="A14" s="123"/>
      <c r="B14" s="104"/>
      <c r="C14" s="104"/>
      <c r="D14" s="104"/>
      <c r="E14" s="104"/>
      <c r="F14" s="104"/>
      <c r="G14" s="104"/>
      <c r="H14" s="124"/>
      <c r="J14" s="289" t="s">
        <v>378</v>
      </c>
      <c r="K14" s="277" t="s">
        <v>378</v>
      </c>
      <c r="L14" s="289" t="s">
        <v>378</v>
      </c>
      <c r="M14" s="277" t="s">
        <v>378</v>
      </c>
      <c r="N14" s="289" t="s">
        <v>378</v>
      </c>
      <c r="O14" s="289" t="s">
        <v>378</v>
      </c>
      <c r="P14" s="292"/>
    </row>
    <row r="15" spans="1:16" ht="16" x14ac:dyDescent="0.2">
      <c r="A15" s="123"/>
      <c r="B15" s="104"/>
      <c r="C15" s="104"/>
      <c r="D15" s="104"/>
      <c r="E15" s="104"/>
      <c r="F15" s="104"/>
      <c r="G15" s="104"/>
      <c r="H15" s="124"/>
      <c r="J15" s="289" t="s">
        <v>378</v>
      </c>
      <c r="K15" s="277" t="s">
        <v>378</v>
      </c>
      <c r="L15" s="289" t="s">
        <v>378</v>
      </c>
      <c r="M15" s="277" t="s">
        <v>378</v>
      </c>
      <c r="N15" s="289" t="s">
        <v>378</v>
      </c>
      <c r="O15" s="289" t="s">
        <v>378</v>
      </c>
      <c r="P15" s="292"/>
    </row>
    <row r="16" spans="1:16" ht="16" x14ac:dyDescent="0.2">
      <c r="A16" s="123"/>
      <c r="B16" s="104"/>
      <c r="C16" s="104"/>
      <c r="D16" s="104"/>
      <c r="E16" s="104"/>
      <c r="F16" s="104"/>
      <c r="G16" s="104"/>
      <c r="H16" s="124"/>
      <c r="J16" s="289" t="s">
        <v>378</v>
      </c>
      <c r="K16" s="277" t="s">
        <v>378</v>
      </c>
      <c r="L16" s="289" t="s">
        <v>378</v>
      </c>
      <c r="M16" s="277" t="s">
        <v>378</v>
      </c>
      <c r="N16" s="289" t="s">
        <v>378</v>
      </c>
      <c r="O16" s="289" t="s">
        <v>378</v>
      </c>
      <c r="P16" s="292"/>
    </row>
    <row r="17" spans="1:16" ht="16" x14ac:dyDescent="0.2">
      <c r="A17" s="123"/>
      <c r="B17" s="104"/>
      <c r="C17" s="104"/>
      <c r="D17" s="104"/>
      <c r="E17" s="104"/>
      <c r="F17" s="104"/>
      <c r="G17" s="104"/>
      <c r="H17" s="124"/>
      <c r="J17" s="289" t="s">
        <v>378</v>
      </c>
      <c r="K17" s="277" t="s">
        <v>378</v>
      </c>
      <c r="L17" s="289" t="s">
        <v>378</v>
      </c>
      <c r="M17" s="277" t="s">
        <v>378</v>
      </c>
      <c r="N17" s="289" t="s">
        <v>378</v>
      </c>
      <c r="O17" s="289" t="s">
        <v>378</v>
      </c>
      <c r="P17" s="292"/>
    </row>
    <row r="18" spans="1:16" ht="16" x14ac:dyDescent="0.2">
      <c r="A18" s="123"/>
      <c r="B18" s="104"/>
      <c r="C18" s="104"/>
      <c r="D18" s="104"/>
      <c r="E18" s="104"/>
      <c r="F18" s="104"/>
      <c r="G18" s="104"/>
      <c r="H18" s="124"/>
      <c r="J18" s="289" t="s">
        <v>378</v>
      </c>
      <c r="K18" s="277" t="s">
        <v>378</v>
      </c>
      <c r="L18" s="289" t="s">
        <v>378</v>
      </c>
      <c r="M18" s="277" t="s">
        <v>378</v>
      </c>
      <c r="N18" s="289" t="s">
        <v>378</v>
      </c>
      <c r="O18" s="289" t="s">
        <v>378</v>
      </c>
      <c r="P18" s="292"/>
    </row>
    <row r="19" spans="1:16" ht="16" x14ac:dyDescent="0.2">
      <c r="A19" s="123"/>
      <c r="B19" s="104"/>
      <c r="C19" s="104"/>
      <c r="D19" s="104"/>
      <c r="E19" s="104"/>
      <c r="F19" s="104"/>
      <c r="G19" s="104"/>
      <c r="H19" s="124"/>
      <c r="J19" s="289" t="s">
        <v>378</v>
      </c>
      <c r="K19" s="277" t="s">
        <v>378</v>
      </c>
      <c r="L19" s="289" t="s">
        <v>378</v>
      </c>
      <c r="M19" s="277" t="s">
        <v>378</v>
      </c>
      <c r="N19" s="289" t="s">
        <v>378</v>
      </c>
      <c r="O19" s="289" t="s">
        <v>378</v>
      </c>
      <c r="P19" s="292"/>
    </row>
    <row r="20" spans="1:16" ht="16" x14ac:dyDescent="0.2">
      <c r="A20" s="123"/>
      <c r="B20" s="104"/>
      <c r="C20" s="104"/>
      <c r="D20" s="104"/>
      <c r="E20" s="104"/>
      <c r="F20" s="104"/>
      <c r="G20" s="104"/>
      <c r="H20" s="124"/>
      <c r="J20" s="289" t="s">
        <v>378</v>
      </c>
      <c r="K20" s="277" t="s">
        <v>378</v>
      </c>
      <c r="L20" s="289" t="s">
        <v>378</v>
      </c>
      <c r="M20" s="277" t="s">
        <v>378</v>
      </c>
      <c r="N20" s="289" t="s">
        <v>378</v>
      </c>
      <c r="O20" s="289" t="s">
        <v>378</v>
      </c>
      <c r="P20" s="292"/>
    </row>
    <row r="21" spans="1:16" ht="16" x14ac:dyDescent="0.2">
      <c r="A21" s="123"/>
      <c r="B21" s="104"/>
      <c r="C21" s="104"/>
      <c r="D21" s="104"/>
      <c r="E21" s="104"/>
      <c r="F21" s="104"/>
      <c r="G21" s="104"/>
      <c r="H21" s="124"/>
      <c r="J21" s="289" t="s">
        <v>378</v>
      </c>
      <c r="K21" s="277" t="s">
        <v>378</v>
      </c>
      <c r="L21" s="289" t="s">
        <v>378</v>
      </c>
      <c r="M21" s="277" t="s">
        <v>378</v>
      </c>
      <c r="N21" s="289" t="s">
        <v>378</v>
      </c>
      <c r="O21" s="289" t="s">
        <v>378</v>
      </c>
      <c r="P21" s="292"/>
    </row>
    <row r="22" spans="1:16" ht="16" x14ac:dyDescent="0.2">
      <c r="A22" s="123"/>
      <c r="B22" s="104"/>
      <c r="C22" s="104"/>
      <c r="D22" s="104"/>
      <c r="E22" s="104"/>
      <c r="F22" s="104"/>
      <c r="G22" s="104"/>
      <c r="H22" s="124"/>
      <c r="J22" s="289" t="s">
        <v>378</v>
      </c>
      <c r="K22" s="277" t="s">
        <v>378</v>
      </c>
      <c r="L22" s="289" t="s">
        <v>378</v>
      </c>
      <c r="M22" s="277" t="s">
        <v>378</v>
      </c>
      <c r="N22" s="289" t="s">
        <v>378</v>
      </c>
      <c r="O22" s="289" t="s">
        <v>378</v>
      </c>
      <c r="P22" s="292"/>
    </row>
    <row r="23" spans="1:16" ht="16" x14ac:dyDescent="0.2">
      <c r="A23" s="123"/>
      <c r="B23" s="104"/>
      <c r="C23" s="104"/>
      <c r="D23" s="104"/>
      <c r="E23" s="104"/>
      <c r="F23" s="104"/>
      <c r="G23" s="104"/>
      <c r="H23" s="124"/>
      <c r="J23" s="289" t="s">
        <v>378</v>
      </c>
      <c r="K23" s="277" t="s">
        <v>378</v>
      </c>
      <c r="L23" s="289" t="s">
        <v>378</v>
      </c>
      <c r="M23" s="277" t="s">
        <v>378</v>
      </c>
      <c r="N23" s="289" t="s">
        <v>378</v>
      </c>
      <c r="O23" s="289" t="s">
        <v>378</v>
      </c>
      <c r="P23" s="292"/>
    </row>
    <row r="24" spans="1:16" ht="16" x14ac:dyDescent="0.2">
      <c r="A24" s="123"/>
      <c r="B24" s="104"/>
      <c r="C24" s="104"/>
      <c r="D24" s="104"/>
      <c r="E24" s="104"/>
      <c r="F24" s="104"/>
      <c r="G24" s="104"/>
      <c r="H24" s="124"/>
      <c r="J24" s="289" t="s">
        <v>378</v>
      </c>
      <c r="K24" s="277" t="s">
        <v>378</v>
      </c>
      <c r="L24" s="289" t="s">
        <v>378</v>
      </c>
      <c r="M24" s="277" t="s">
        <v>378</v>
      </c>
      <c r="N24" s="289" t="s">
        <v>378</v>
      </c>
      <c r="O24" s="289" t="s">
        <v>378</v>
      </c>
      <c r="P24" s="292"/>
    </row>
    <row r="25" spans="1:16" ht="16" x14ac:dyDescent="0.2">
      <c r="A25" s="123"/>
      <c r="B25" s="104"/>
      <c r="C25" s="104"/>
      <c r="D25" s="104"/>
      <c r="E25" s="104"/>
      <c r="F25" s="104"/>
      <c r="G25" s="104"/>
      <c r="H25" s="124"/>
      <c r="J25" s="289" t="s">
        <v>378</v>
      </c>
      <c r="K25" s="277" t="s">
        <v>378</v>
      </c>
      <c r="L25" s="289" t="s">
        <v>378</v>
      </c>
      <c r="M25" s="277" t="s">
        <v>378</v>
      </c>
      <c r="N25" s="289" t="s">
        <v>378</v>
      </c>
      <c r="O25" s="289" t="s">
        <v>378</v>
      </c>
      <c r="P25" s="292"/>
    </row>
    <row r="26" spans="1:16" ht="16" x14ac:dyDescent="0.2">
      <c r="A26" s="123"/>
      <c r="B26" s="104"/>
      <c r="C26" s="104"/>
      <c r="D26" s="104"/>
      <c r="E26" s="104"/>
      <c r="F26" s="104"/>
      <c r="G26" s="104"/>
      <c r="H26" s="124"/>
      <c r="J26" s="289" t="s">
        <v>378</v>
      </c>
      <c r="K26" s="277" t="s">
        <v>378</v>
      </c>
      <c r="L26" s="289" t="s">
        <v>378</v>
      </c>
      <c r="M26" s="277" t="s">
        <v>378</v>
      </c>
      <c r="N26" s="289" t="s">
        <v>378</v>
      </c>
      <c r="O26" s="289" t="s">
        <v>378</v>
      </c>
      <c r="P26" s="292"/>
    </row>
    <row r="27" spans="1:16" ht="16" x14ac:dyDescent="0.2">
      <c r="A27" s="123"/>
      <c r="B27" s="104"/>
      <c r="C27" s="104"/>
      <c r="D27" s="104"/>
      <c r="E27" s="104"/>
      <c r="F27" s="104"/>
      <c r="G27" s="104"/>
      <c r="H27" s="124"/>
      <c r="J27" s="289" t="s">
        <v>378</v>
      </c>
      <c r="K27" s="277" t="s">
        <v>378</v>
      </c>
      <c r="L27" s="289" t="s">
        <v>378</v>
      </c>
      <c r="M27" s="277" t="s">
        <v>378</v>
      </c>
      <c r="N27" s="289" t="s">
        <v>378</v>
      </c>
      <c r="O27" s="289" t="s">
        <v>378</v>
      </c>
      <c r="P27" s="292"/>
    </row>
    <row r="28" spans="1:16" ht="16" x14ac:dyDescent="0.2">
      <c r="A28" s="123"/>
      <c r="B28" s="104"/>
      <c r="C28" s="104"/>
      <c r="D28" s="104"/>
      <c r="E28" s="104"/>
      <c r="F28" s="104"/>
      <c r="G28" s="104"/>
      <c r="H28" s="124"/>
      <c r="J28" s="289" t="s">
        <v>378</v>
      </c>
      <c r="K28" s="277" t="s">
        <v>378</v>
      </c>
      <c r="L28" s="289" t="s">
        <v>378</v>
      </c>
      <c r="M28" s="277" t="s">
        <v>378</v>
      </c>
      <c r="N28" s="289" t="s">
        <v>378</v>
      </c>
      <c r="O28" s="289" t="s">
        <v>378</v>
      </c>
      <c r="P28" s="292"/>
    </row>
    <row r="29" spans="1:16" ht="16" x14ac:dyDescent="0.2">
      <c r="A29" s="123"/>
      <c r="B29" s="104"/>
      <c r="C29" s="104"/>
      <c r="D29" s="104"/>
      <c r="E29" s="104"/>
      <c r="F29" s="104"/>
      <c r="G29" s="104"/>
      <c r="H29" s="124"/>
      <c r="J29" s="289" t="s">
        <v>378</v>
      </c>
      <c r="K29" s="277" t="s">
        <v>378</v>
      </c>
      <c r="L29" s="289" t="s">
        <v>378</v>
      </c>
      <c r="M29" s="277" t="s">
        <v>378</v>
      </c>
      <c r="N29" s="289" t="s">
        <v>378</v>
      </c>
      <c r="O29" s="289" t="s">
        <v>378</v>
      </c>
      <c r="P29" s="292"/>
    </row>
    <row r="30" spans="1:16" ht="16" x14ac:dyDescent="0.2">
      <c r="A30" s="123"/>
      <c r="B30" s="104"/>
      <c r="C30" s="104"/>
      <c r="D30" s="104"/>
      <c r="E30" s="104"/>
      <c r="F30" s="104"/>
      <c r="G30" s="104"/>
      <c r="H30" s="124"/>
      <c r="J30" s="289" t="s">
        <v>378</v>
      </c>
      <c r="K30" s="277" t="s">
        <v>378</v>
      </c>
      <c r="L30" s="289" t="s">
        <v>378</v>
      </c>
      <c r="M30" s="277" t="s">
        <v>378</v>
      </c>
      <c r="N30" s="289" t="s">
        <v>378</v>
      </c>
      <c r="O30" s="289" t="s">
        <v>378</v>
      </c>
      <c r="P30" s="292"/>
    </row>
    <row r="31" spans="1:16" ht="17" thickBot="1" x14ac:dyDescent="0.25">
      <c r="A31" s="123"/>
      <c r="B31" s="104"/>
      <c r="C31" s="104"/>
      <c r="D31" s="104"/>
      <c r="E31" s="104"/>
      <c r="F31" s="104"/>
      <c r="G31" s="104"/>
      <c r="H31" s="124"/>
      <c r="J31" s="290" t="s">
        <v>378</v>
      </c>
      <c r="K31" s="278" t="s">
        <v>378</v>
      </c>
      <c r="L31" s="290" t="s">
        <v>378</v>
      </c>
      <c r="M31" s="278" t="s">
        <v>378</v>
      </c>
      <c r="N31" s="290" t="s">
        <v>378</v>
      </c>
      <c r="O31" s="290" t="s">
        <v>378</v>
      </c>
      <c r="P31" s="293"/>
    </row>
    <row r="32" spans="1:16" ht="16" x14ac:dyDescent="0.2">
      <c r="A32" s="222" t="s">
        <v>49</v>
      </c>
      <c r="B32" s="223">
        <f>SUM(B2:B31)</f>
        <v>0</v>
      </c>
      <c r="C32" s="223"/>
      <c r="D32" s="223">
        <f>SUM(D2:D31)</f>
        <v>0</v>
      </c>
      <c r="E32" s="223">
        <f>SUM(D32)</f>
        <v>0</v>
      </c>
      <c r="F32" s="223">
        <f>SUM(F2:F31)</f>
        <v>0</v>
      </c>
      <c r="G32" s="223">
        <f>SUM(G2:G31)</f>
        <v>0</v>
      </c>
      <c r="H32" s="224">
        <f>SUM(H2:H31)</f>
        <v>0</v>
      </c>
    </row>
    <row r="33" spans="1:9" s="110" customFormat="1" x14ac:dyDescent="0.2">
      <c r="A33" s="125"/>
      <c r="I33"/>
    </row>
    <row r="34" spans="1:9" s="110" customFormat="1" ht="16" x14ac:dyDescent="0.2">
      <c r="A34" s="153"/>
      <c r="B34" s="105"/>
      <c r="C34" s="107"/>
      <c r="D34" s="105"/>
      <c r="E34" s="105"/>
      <c r="I34"/>
    </row>
    <row r="35" spans="1:9" s="110" customFormat="1" ht="16" x14ac:dyDescent="0.2">
      <c r="A35" s="153"/>
      <c r="B35" s="105"/>
      <c r="C35" s="105"/>
      <c r="D35" s="105"/>
      <c r="E35" s="105"/>
      <c r="F35" s="122"/>
      <c r="G35" s="122"/>
      <c r="H35" s="122"/>
      <c r="I35"/>
    </row>
    <row r="36" spans="1:9" s="110" customFormat="1" ht="16" x14ac:dyDescent="0.2">
      <c r="A36" s="153"/>
      <c r="B36" s="105"/>
      <c r="C36" s="107"/>
      <c r="D36" s="105"/>
      <c r="E36" s="105"/>
      <c r="F36" s="122"/>
      <c r="G36" s="122"/>
      <c r="H36" s="122"/>
      <c r="I36"/>
    </row>
    <row r="37" spans="1:9" s="110" customFormat="1" ht="16" x14ac:dyDescent="0.2">
      <c r="A37" s="153"/>
      <c r="B37" s="105"/>
      <c r="C37" s="105"/>
      <c r="D37" s="105"/>
      <c r="E37" s="105"/>
      <c r="F37" s="122"/>
      <c r="G37" s="122"/>
      <c r="H37" s="122"/>
      <c r="I37"/>
    </row>
    <row r="38" spans="1:9" s="110" customFormat="1" ht="16" x14ac:dyDescent="0.2">
      <c r="A38" s="153"/>
      <c r="B38" s="105"/>
      <c r="C38" s="107"/>
      <c r="D38" s="105"/>
      <c r="E38" s="105"/>
      <c r="F38" s="122"/>
      <c r="G38" s="122"/>
      <c r="H38" s="122"/>
      <c r="I38"/>
    </row>
    <row r="39" spans="1:9" s="110" customFormat="1" ht="16" x14ac:dyDescent="0.2">
      <c r="A39" s="153"/>
      <c r="B39" s="105"/>
      <c r="C39" s="107"/>
      <c r="D39" s="105"/>
      <c r="E39" s="105"/>
      <c r="F39" s="122"/>
      <c r="G39" s="122"/>
      <c r="H39" s="122" t="s">
        <v>397</v>
      </c>
      <c r="I39"/>
    </row>
    <row r="40" spans="1:9" s="110" customFormat="1" ht="16" x14ac:dyDescent="0.2">
      <c r="A40" s="153"/>
      <c r="B40" s="105"/>
      <c r="C40" s="107"/>
      <c r="D40" s="105"/>
      <c r="E40" s="105"/>
      <c r="F40" s="122"/>
      <c r="G40" s="122"/>
      <c r="H40" s="122"/>
      <c r="I40"/>
    </row>
    <row r="41" spans="1:9" s="110" customFormat="1" ht="16" x14ac:dyDescent="0.2">
      <c r="A41" s="153"/>
      <c r="B41" s="105"/>
      <c r="C41" s="105"/>
      <c r="D41" s="105"/>
      <c r="E41" s="105"/>
      <c r="F41" s="122"/>
      <c r="G41" s="122"/>
      <c r="H41" s="122"/>
      <c r="I41"/>
    </row>
    <row r="42" spans="1:9" s="110" customFormat="1" ht="16" x14ac:dyDescent="0.2">
      <c r="A42" s="153"/>
      <c r="B42" s="105"/>
      <c r="C42" s="105"/>
      <c r="D42" s="105"/>
      <c r="E42" s="105"/>
      <c r="F42" s="122"/>
      <c r="G42" s="122"/>
      <c r="H42" s="122"/>
      <c r="I42"/>
    </row>
    <row r="43" spans="1:9" s="110" customFormat="1" ht="16" x14ac:dyDescent="0.2">
      <c r="A43" s="153"/>
      <c r="B43" s="105"/>
      <c r="C43" s="105"/>
      <c r="D43" s="105"/>
      <c r="E43" s="105"/>
      <c r="F43" s="122"/>
      <c r="G43" s="122"/>
      <c r="H43" s="122"/>
      <c r="I43"/>
    </row>
    <row r="44" spans="1:9" s="110" customFormat="1" ht="16" x14ac:dyDescent="0.2">
      <c r="A44" s="156"/>
      <c r="B44" s="157"/>
      <c r="C44" s="157"/>
      <c r="D44" s="157"/>
      <c r="E44" s="157"/>
      <c r="F44" s="122"/>
      <c r="G44" s="122"/>
      <c r="H44" s="122"/>
      <c r="I44"/>
    </row>
    <row r="45" spans="1:9" s="110" customFormat="1" ht="16" x14ac:dyDescent="0.2">
      <c r="A45" s="153"/>
      <c r="B45" s="105"/>
      <c r="C45" s="105"/>
      <c r="D45" s="105"/>
      <c r="E45" s="105"/>
      <c r="F45" s="122"/>
      <c r="G45" s="122"/>
      <c r="H45" s="122"/>
      <c r="I45"/>
    </row>
    <row r="46" spans="1:9" ht="16" x14ac:dyDescent="0.2">
      <c r="A46" s="153"/>
      <c r="B46" s="105"/>
      <c r="C46" s="107"/>
      <c r="D46" s="105"/>
      <c r="E46" s="105"/>
      <c r="F46" s="6"/>
      <c r="G46" s="6"/>
      <c r="H46" s="6"/>
    </row>
    <row r="47" spans="1:9" ht="16" x14ac:dyDescent="0.2">
      <c r="A47" s="153"/>
      <c r="B47" s="105"/>
      <c r="C47" s="107"/>
      <c r="D47" s="105"/>
      <c r="E47" s="105"/>
      <c r="F47" s="6"/>
      <c r="G47" s="6"/>
      <c r="H47" s="6"/>
    </row>
    <row r="48" spans="1:9" ht="16" x14ac:dyDescent="0.2">
      <c r="A48" s="153"/>
      <c r="B48" s="105"/>
      <c r="C48" s="107"/>
      <c r="D48" s="105"/>
      <c r="E48" s="105"/>
      <c r="F48" s="6"/>
      <c r="G48" s="6"/>
      <c r="H48" s="6"/>
    </row>
    <row r="49" spans="1:8" ht="16" x14ac:dyDescent="0.2">
      <c r="A49" s="153"/>
      <c r="B49" s="105"/>
      <c r="C49" s="105"/>
      <c r="D49" s="105"/>
      <c r="E49" s="105"/>
      <c r="F49" s="6"/>
      <c r="G49" s="6"/>
      <c r="H49" s="6"/>
    </row>
    <row r="50" spans="1:8" ht="16" x14ac:dyDescent="0.2">
      <c r="A50" s="153"/>
      <c r="B50" s="105"/>
      <c r="C50" s="105"/>
      <c r="D50" s="105"/>
      <c r="E50" s="105"/>
      <c r="F50" s="6"/>
      <c r="G50" s="6"/>
      <c r="H50" s="6"/>
    </row>
    <row r="51" spans="1:8" ht="16" x14ac:dyDescent="0.2">
      <c r="A51" s="153"/>
      <c r="B51" s="105"/>
      <c r="C51" s="105"/>
      <c r="D51" s="105"/>
      <c r="E51" s="105"/>
      <c r="F51" s="6"/>
      <c r="G51" s="6"/>
      <c r="H51" s="6"/>
    </row>
    <row r="52" spans="1:8" ht="16" x14ac:dyDescent="0.2">
      <c r="A52" s="154"/>
      <c r="B52" s="155"/>
      <c r="C52" s="155"/>
      <c r="D52" s="155"/>
      <c r="E52" s="155"/>
    </row>
    <row r="53" spans="1:8" ht="16" x14ac:dyDescent="0.2">
      <c r="A53" s="154"/>
      <c r="B53" s="155"/>
      <c r="C53" s="155"/>
      <c r="D53" s="155"/>
      <c r="E53" s="155"/>
    </row>
  </sheetData>
  <printOptions horizontalCentered="1" verticalCentered="1"/>
  <pageMargins left="0.7" right="0.7" top="0.75" bottom="0.75" header="0.3" footer="0.3"/>
  <pageSetup paperSize="9" scale="68" fitToHeight="0" orientation="portrait" horizontalDpi="0" verticalDpi="0"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20A55-D513-4E27-9109-548977BE1A77}">
  <sheetPr>
    <tabColor theme="1"/>
    <pageSetUpPr fitToPage="1"/>
  </sheetPr>
  <dimension ref="A1:P53"/>
  <sheetViews>
    <sheetView zoomScale="90" zoomScaleNormal="90" workbookViewId="0">
      <pane ySplit="1" topLeftCell="A2" activePane="bottomLeft" state="frozen"/>
      <selection activeCell="J79" sqref="J79"/>
      <selection pane="bottomLeft" activeCell="H34" sqref="H34"/>
    </sheetView>
  </sheetViews>
  <sheetFormatPr baseColWidth="10" defaultColWidth="8.83203125" defaultRowHeight="15" customHeight="1" x14ac:dyDescent="0.2"/>
  <cols>
    <col min="1" max="1" width="14" style="56" customWidth="1"/>
    <col min="2" max="2" width="7.33203125" bestFit="1" customWidth="1"/>
    <col min="3" max="3" width="41" customWidth="1"/>
    <col min="4" max="4" width="13.5" bestFit="1" customWidth="1"/>
    <col min="5" max="5" width="16" customWidth="1"/>
    <col min="6" max="6" width="14.33203125" customWidth="1"/>
    <col min="7" max="7" width="14.6640625" customWidth="1"/>
    <col min="8" max="8" width="17.33203125" customWidth="1"/>
    <col min="9" max="9" width="7.33203125" customWidth="1"/>
    <col min="13" max="13" width="38.6640625" customWidth="1"/>
    <col min="14" max="14" width="20.5" customWidth="1"/>
    <col min="15" max="15" width="19.5" customWidth="1"/>
    <col min="16" max="16" width="16.5" customWidth="1"/>
  </cols>
  <sheetData>
    <row r="1" spans="1:16" ht="38.25" customHeight="1" thickBot="1" x14ac:dyDescent="0.25">
      <c r="A1" s="225" t="s">
        <v>353</v>
      </c>
      <c r="B1" s="226" t="s">
        <v>354</v>
      </c>
      <c r="C1" s="226" t="s">
        <v>355</v>
      </c>
      <c r="D1" s="226" t="s">
        <v>356</v>
      </c>
      <c r="E1" s="226" t="s">
        <v>357</v>
      </c>
      <c r="F1" s="226" t="s">
        <v>358</v>
      </c>
      <c r="G1" s="226" t="s">
        <v>359</v>
      </c>
      <c r="H1" s="227" t="s">
        <v>360</v>
      </c>
      <c r="J1" s="294" t="s">
        <v>361</v>
      </c>
      <c r="K1" s="295" t="s">
        <v>362</v>
      </c>
      <c r="L1" s="296" t="s">
        <v>363</v>
      </c>
      <c r="M1" s="297" t="s">
        <v>364</v>
      </c>
      <c r="N1" s="298" t="s">
        <v>365</v>
      </c>
      <c r="O1" s="299" t="s">
        <v>366</v>
      </c>
      <c r="P1" s="300" t="s">
        <v>367</v>
      </c>
    </row>
    <row r="2" spans="1:16" ht="15.5" customHeight="1" x14ac:dyDescent="0.2">
      <c r="A2" s="123"/>
      <c r="B2" s="104"/>
      <c r="C2" s="104"/>
      <c r="D2" s="104"/>
      <c r="E2" s="104"/>
      <c r="F2" s="104"/>
      <c r="G2" s="104"/>
      <c r="H2" s="124"/>
      <c r="J2" s="301"/>
      <c r="K2" s="302"/>
      <c r="L2" s="303"/>
      <c r="M2" s="304"/>
      <c r="N2" s="305"/>
      <c r="O2" s="306"/>
      <c r="P2" s="307"/>
    </row>
    <row r="3" spans="1:16" ht="16" x14ac:dyDescent="0.2">
      <c r="A3" s="123"/>
      <c r="B3" s="104"/>
      <c r="C3" s="104"/>
      <c r="D3" s="104"/>
      <c r="E3" s="104"/>
      <c r="F3" s="104"/>
      <c r="G3" s="104"/>
      <c r="H3" s="124"/>
      <c r="J3" s="288"/>
      <c r="K3" s="103"/>
      <c r="L3" s="288"/>
      <c r="M3" s="103"/>
      <c r="N3" s="288"/>
      <c r="O3" s="288"/>
      <c r="P3" s="291"/>
    </row>
    <row r="4" spans="1:16" ht="16" x14ac:dyDescent="0.2">
      <c r="A4" s="123"/>
      <c r="B4" s="104"/>
      <c r="C4" s="104"/>
      <c r="D4" s="104"/>
      <c r="E4" s="104"/>
      <c r="F4" s="104"/>
      <c r="G4" s="104"/>
      <c r="H4" s="124"/>
      <c r="J4" s="289" t="s">
        <v>378</v>
      </c>
      <c r="K4" s="277" t="s">
        <v>378</v>
      </c>
      <c r="L4" s="289" t="s">
        <v>378</v>
      </c>
      <c r="M4" s="277" t="s">
        <v>378</v>
      </c>
      <c r="N4" s="289" t="s">
        <v>378</v>
      </c>
      <c r="O4" s="289" t="s">
        <v>378</v>
      </c>
      <c r="P4" s="292"/>
    </row>
    <row r="5" spans="1:16" ht="16" x14ac:dyDescent="0.2">
      <c r="A5" s="123"/>
      <c r="B5" s="104"/>
      <c r="C5" s="104"/>
      <c r="D5" s="104"/>
      <c r="E5" s="104"/>
      <c r="F5" s="104"/>
      <c r="G5" s="104"/>
      <c r="H5" s="124"/>
      <c r="J5" s="289" t="s">
        <v>378</v>
      </c>
      <c r="K5" s="277" t="s">
        <v>378</v>
      </c>
      <c r="L5" s="289" t="s">
        <v>378</v>
      </c>
      <c r="M5" s="277" t="s">
        <v>378</v>
      </c>
      <c r="N5" s="289" t="s">
        <v>378</v>
      </c>
      <c r="O5" s="289" t="s">
        <v>378</v>
      </c>
      <c r="P5" s="292"/>
    </row>
    <row r="6" spans="1:16" ht="16" x14ac:dyDescent="0.2">
      <c r="A6" s="123"/>
      <c r="B6" s="104"/>
      <c r="C6" s="104"/>
      <c r="D6" s="104"/>
      <c r="E6" s="104"/>
      <c r="F6" s="104"/>
      <c r="G6" s="104"/>
      <c r="H6" s="124"/>
      <c r="J6" s="289" t="s">
        <v>378</v>
      </c>
      <c r="K6" s="277" t="s">
        <v>378</v>
      </c>
      <c r="L6" s="289" t="s">
        <v>378</v>
      </c>
      <c r="M6" s="277" t="s">
        <v>378</v>
      </c>
      <c r="N6" s="289" t="s">
        <v>378</v>
      </c>
      <c r="O6" s="289" t="s">
        <v>378</v>
      </c>
      <c r="P6" s="292"/>
    </row>
    <row r="7" spans="1:16" ht="16" x14ac:dyDescent="0.2">
      <c r="A7" s="123"/>
      <c r="B7" s="104"/>
      <c r="C7" s="104"/>
      <c r="D7" s="104"/>
      <c r="E7" s="104"/>
      <c r="F7" s="104"/>
      <c r="G7" s="104"/>
      <c r="H7" s="124"/>
      <c r="J7" s="289" t="s">
        <v>378</v>
      </c>
      <c r="K7" s="277" t="s">
        <v>378</v>
      </c>
      <c r="L7" s="289" t="s">
        <v>378</v>
      </c>
      <c r="M7" s="277" t="s">
        <v>378</v>
      </c>
      <c r="N7" s="289" t="s">
        <v>378</v>
      </c>
      <c r="O7" s="289" t="s">
        <v>378</v>
      </c>
      <c r="P7" s="292"/>
    </row>
    <row r="8" spans="1:16" ht="16" x14ac:dyDescent="0.2">
      <c r="A8" s="123"/>
      <c r="B8" s="104"/>
      <c r="C8" s="104"/>
      <c r="D8" s="104"/>
      <c r="E8" s="104"/>
      <c r="F8" s="104"/>
      <c r="G8" s="104"/>
      <c r="H8" s="124"/>
      <c r="J8" s="289" t="s">
        <v>378</v>
      </c>
      <c r="K8" s="277" t="s">
        <v>378</v>
      </c>
      <c r="L8" s="289" t="s">
        <v>378</v>
      </c>
      <c r="M8" s="277" t="s">
        <v>378</v>
      </c>
      <c r="N8" s="289" t="s">
        <v>378</v>
      </c>
      <c r="O8" s="289" t="s">
        <v>378</v>
      </c>
      <c r="P8" s="292"/>
    </row>
    <row r="9" spans="1:16" ht="16" x14ac:dyDescent="0.2">
      <c r="A9" s="123"/>
      <c r="B9" s="104"/>
      <c r="C9" s="104"/>
      <c r="D9" s="104"/>
      <c r="E9" s="104"/>
      <c r="F9" s="104"/>
      <c r="G9" s="104"/>
      <c r="H9" s="124"/>
      <c r="J9" s="289" t="s">
        <v>378</v>
      </c>
      <c r="K9" s="277" t="s">
        <v>378</v>
      </c>
      <c r="L9" s="289" t="s">
        <v>378</v>
      </c>
      <c r="M9" s="277" t="s">
        <v>378</v>
      </c>
      <c r="N9" s="289" t="s">
        <v>378</v>
      </c>
      <c r="O9" s="289" t="s">
        <v>378</v>
      </c>
      <c r="P9" s="292"/>
    </row>
    <row r="10" spans="1:16" ht="16" x14ac:dyDescent="0.2">
      <c r="A10" s="123"/>
      <c r="B10" s="104"/>
      <c r="C10" s="104"/>
      <c r="D10" s="104"/>
      <c r="E10" s="104"/>
      <c r="F10" s="104"/>
      <c r="G10" s="104"/>
      <c r="H10" s="124"/>
      <c r="J10" s="289" t="s">
        <v>378</v>
      </c>
      <c r="K10" s="277" t="s">
        <v>378</v>
      </c>
      <c r="L10" s="289" t="s">
        <v>378</v>
      </c>
      <c r="M10" s="277" t="s">
        <v>378</v>
      </c>
      <c r="N10" s="289" t="s">
        <v>378</v>
      </c>
      <c r="O10" s="289" t="s">
        <v>378</v>
      </c>
      <c r="P10" s="292"/>
    </row>
    <row r="11" spans="1:16" ht="16" x14ac:dyDescent="0.2">
      <c r="A11" s="123"/>
      <c r="B11" s="104"/>
      <c r="C11" s="104"/>
      <c r="D11" s="104"/>
      <c r="E11" s="104"/>
      <c r="F11" s="104"/>
      <c r="G11" s="104"/>
      <c r="H11" s="124"/>
      <c r="J11" s="289" t="s">
        <v>378</v>
      </c>
      <c r="K11" s="277" t="s">
        <v>378</v>
      </c>
      <c r="L11" s="289" t="s">
        <v>378</v>
      </c>
      <c r="M11" s="277" t="s">
        <v>378</v>
      </c>
      <c r="N11" s="289" t="s">
        <v>378</v>
      </c>
      <c r="O11" s="289" t="s">
        <v>378</v>
      </c>
      <c r="P11" s="292"/>
    </row>
    <row r="12" spans="1:16" ht="16" x14ac:dyDescent="0.2">
      <c r="A12" s="123"/>
      <c r="B12" s="104"/>
      <c r="C12" s="104"/>
      <c r="D12" s="104"/>
      <c r="E12" s="104"/>
      <c r="F12" s="104"/>
      <c r="G12" s="104"/>
      <c r="H12" s="124"/>
      <c r="J12" s="289" t="s">
        <v>378</v>
      </c>
      <c r="K12" s="277" t="s">
        <v>378</v>
      </c>
      <c r="L12" s="289" t="s">
        <v>378</v>
      </c>
      <c r="M12" s="277" t="s">
        <v>378</v>
      </c>
      <c r="N12" s="289" t="s">
        <v>378</v>
      </c>
      <c r="O12" s="289" t="s">
        <v>378</v>
      </c>
      <c r="P12" s="292"/>
    </row>
    <row r="13" spans="1:16" ht="16" x14ac:dyDescent="0.2">
      <c r="A13" s="123"/>
      <c r="B13" s="104"/>
      <c r="C13" s="104"/>
      <c r="D13" s="104"/>
      <c r="E13" s="104"/>
      <c r="F13" s="104"/>
      <c r="G13" s="104"/>
      <c r="H13" s="124"/>
      <c r="J13" s="289" t="s">
        <v>378</v>
      </c>
      <c r="K13" s="277" t="s">
        <v>378</v>
      </c>
      <c r="L13" s="289" t="s">
        <v>378</v>
      </c>
      <c r="M13" s="277" t="s">
        <v>378</v>
      </c>
      <c r="N13" s="289" t="s">
        <v>378</v>
      </c>
      <c r="O13" s="289" t="s">
        <v>378</v>
      </c>
      <c r="P13" s="292"/>
    </row>
    <row r="14" spans="1:16" ht="16" x14ac:dyDescent="0.2">
      <c r="A14" s="123"/>
      <c r="B14" s="104"/>
      <c r="C14" s="104"/>
      <c r="D14" s="104"/>
      <c r="E14" s="104"/>
      <c r="F14" s="104"/>
      <c r="G14" s="104"/>
      <c r="H14" s="124"/>
      <c r="J14" s="289" t="s">
        <v>378</v>
      </c>
      <c r="K14" s="277" t="s">
        <v>378</v>
      </c>
      <c r="L14" s="289" t="s">
        <v>378</v>
      </c>
      <c r="M14" s="277" t="s">
        <v>378</v>
      </c>
      <c r="N14" s="289" t="s">
        <v>378</v>
      </c>
      <c r="O14" s="289" t="s">
        <v>378</v>
      </c>
      <c r="P14" s="292"/>
    </row>
    <row r="15" spans="1:16" ht="16" x14ac:dyDescent="0.2">
      <c r="A15" s="123"/>
      <c r="B15" s="104"/>
      <c r="C15" s="104"/>
      <c r="D15" s="104"/>
      <c r="E15" s="104"/>
      <c r="F15" s="104"/>
      <c r="G15" s="104"/>
      <c r="H15" s="124"/>
      <c r="J15" s="289" t="s">
        <v>378</v>
      </c>
      <c r="K15" s="277" t="s">
        <v>378</v>
      </c>
      <c r="L15" s="289" t="s">
        <v>378</v>
      </c>
      <c r="M15" s="277" t="s">
        <v>378</v>
      </c>
      <c r="N15" s="289" t="s">
        <v>378</v>
      </c>
      <c r="O15" s="289" t="s">
        <v>378</v>
      </c>
      <c r="P15" s="292"/>
    </row>
    <row r="16" spans="1:16" ht="16" x14ac:dyDescent="0.2">
      <c r="A16" s="123"/>
      <c r="B16" s="104"/>
      <c r="C16" s="104"/>
      <c r="D16" s="104"/>
      <c r="E16" s="104"/>
      <c r="F16" s="104"/>
      <c r="G16" s="104"/>
      <c r="H16" s="124"/>
      <c r="J16" s="289" t="s">
        <v>378</v>
      </c>
      <c r="K16" s="277" t="s">
        <v>378</v>
      </c>
      <c r="L16" s="289" t="s">
        <v>378</v>
      </c>
      <c r="M16" s="277" t="s">
        <v>378</v>
      </c>
      <c r="N16" s="289" t="s">
        <v>378</v>
      </c>
      <c r="O16" s="289" t="s">
        <v>378</v>
      </c>
      <c r="P16" s="292"/>
    </row>
    <row r="17" spans="1:16" ht="16" x14ac:dyDescent="0.2">
      <c r="A17" s="123"/>
      <c r="B17" s="104"/>
      <c r="C17" s="104"/>
      <c r="D17" s="104"/>
      <c r="E17" s="104"/>
      <c r="F17" s="104"/>
      <c r="G17" s="104"/>
      <c r="H17" s="124"/>
      <c r="J17" s="289" t="s">
        <v>378</v>
      </c>
      <c r="K17" s="277" t="s">
        <v>378</v>
      </c>
      <c r="L17" s="289" t="s">
        <v>378</v>
      </c>
      <c r="M17" s="277" t="s">
        <v>378</v>
      </c>
      <c r="N17" s="289" t="s">
        <v>378</v>
      </c>
      <c r="O17" s="289" t="s">
        <v>378</v>
      </c>
      <c r="P17" s="292"/>
    </row>
    <row r="18" spans="1:16" ht="16" x14ac:dyDescent="0.2">
      <c r="A18" s="123"/>
      <c r="B18" s="104"/>
      <c r="C18" s="104"/>
      <c r="D18" s="104"/>
      <c r="E18" s="104"/>
      <c r="F18" s="104"/>
      <c r="G18" s="104"/>
      <c r="H18" s="124"/>
      <c r="J18" s="289" t="s">
        <v>378</v>
      </c>
      <c r="K18" s="277" t="s">
        <v>378</v>
      </c>
      <c r="L18" s="289" t="s">
        <v>378</v>
      </c>
      <c r="M18" s="277" t="s">
        <v>378</v>
      </c>
      <c r="N18" s="289" t="s">
        <v>378</v>
      </c>
      <c r="O18" s="289" t="s">
        <v>378</v>
      </c>
      <c r="P18" s="292"/>
    </row>
    <row r="19" spans="1:16" ht="16" x14ac:dyDescent="0.2">
      <c r="A19" s="123"/>
      <c r="B19" s="104"/>
      <c r="C19" s="104"/>
      <c r="D19" s="104"/>
      <c r="E19" s="104"/>
      <c r="F19" s="104"/>
      <c r="G19" s="104"/>
      <c r="H19" s="124"/>
      <c r="J19" s="289" t="s">
        <v>378</v>
      </c>
      <c r="K19" s="277" t="s">
        <v>378</v>
      </c>
      <c r="L19" s="289" t="s">
        <v>378</v>
      </c>
      <c r="M19" s="277" t="s">
        <v>378</v>
      </c>
      <c r="N19" s="289" t="s">
        <v>378</v>
      </c>
      <c r="O19" s="289" t="s">
        <v>378</v>
      </c>
      <c r="P19" s="292"/>
    </row>
    <row r="20" spans="1:16" ht="16" x14ac:dyDescent="0.2">
      <c r="A20" s="123"/>
      <c r="B20" s="104"/>
      <c r="C20" s="104"/>
      <c r="D20" s="104"/>
      <c r="E20" s="104"/>
      <c r="F20" s="104"/>
      <c r="G20" s="104"/>
      <c r="H20" s="124"/>
      <c r="J20" s="289" t="s">
        <v>378</v>
      </c>
      <c r="K20" s="277" t="s">
        <v>378</v>
      </c>
      <c r="L20" s="289" t="s">
        <v>378</v>
      </c>
      <c r="M20" s="277" t="s">
        <v>378</v>
      </c>
      <c r="N20" s="289" t="s">
        <v>378</v>
      </c>
      <c r="O20" s="289" t="s">
        <v>378</v>
      </c>
      <c r="P20" s="292"/>
    </row>
    <row r="21" spans="1:16" ht="16" x14ac:dyDescent="0.2">
      <c r="A21" s="123"/>
      <c r="B21" s="104"/>
      <c r="C21" s="104"/>
      <c r="D21" s="104"/>
      <c r="E21" s="104"/>
      <c r="F21" s="104"/>
      <c r="G21" s="104"/>
      <c r="H21" s="124"/>
      <c r="J21" s="289" t="s">
        <v>378</v>
      </c>
      <c r="K21" s="277" t="s">
        <v>378</v>
      </c>
      <c r="L21" s="289" t="s">
        <v>378</v>
      </c>
      <c r="M21" s="277" t="s">
        <v>378</v>
      </c>
      <c r="N21" s="289" t="s">
        <v>378</v>
      </c>
      <c r="O21" s="289" t="s">
        <v>378</v>
      </c>
      <c r="P21" s="292"/>
    </row>
    <row r="22" spans="1:16" ht="16" x14ac:dyDescent="0.2">
      <c r="A22" s="123"/>
      <c r="B22" s="104"/>
      <c r="C22" s="104"/>
      <c r="D22" s="104"/>
      <c r="E22" s="104"/>
      <c r="F22" s="104"/>
      <c r="G22" s="104"/>
      <c r="H22" s="124"/>
      <c r="J22" s="289" t="s">
        <v>378</v>
      </c>
      <c r="K22" s="277" t="s">
        <v>378</v>
      </c>
      <c r="L22" s="289" t="s">
        <v>378</v>
      </c>
      <c r="M22" s="277" t="s">
        <v>378</v>
      </c>
      <c r="N22" s="289" t="s">
        <v>378</v>
      </c>
      <c r="O22" s="289" t="s">
        <v>378</v>
      </c>
      <c r="P22" s="292"/>
    </row>
    <row r="23" spans="1:16" ht="16" x14ac:dyDescent="0.2">
      <c r="A23" s="123"/>
      <c r="B23" s="104"/>
      <c r="C23" s="104"/>
      <c r="D23" s="104"/>
      <c r="E23" s="104"/>
      <c r="F23" s="104"/>
      <c r="G23" s="104"/>
      <c r="H23" s="124"/>
      <c r="J23" s="289" t="s">
        <v>378</v>
      </c>
      <c r="K23" s="277" t="s">
        <v>378</v>
      </c>
      <c r="L23" s="289" t="s">
        <v>378</v>
      </c>
      <c r="M23" s="277" t="s">
        <v>378</v>
      </c>
      <c r="N23" s="289" t="s">
        <v>378</v>
      </c>
      <c r="O23" s="289" t="s">
        <v>378</v>
      </c>
      <c r="P23" s="292"/>
    </row>
    <row r="24" spans="1:16" ht="16" x14ac:dyDescent="0.2">
      <c r="A24" s="123"/>
      <c r="B24" s="104"/>
      <c r="C24" s="104"/>
      <c r="D24" s="104"/>
      <c r="E24" s="104"/>
      <c r="F24" s="104"/>
      <c r="G24" s="104"/>
      <c r="H24" s="124"/>
      <c r="J24" s="289" t="s">
        <v>378</v>
      </c>
      <c r="K24" s="277" t="s">
        <v>378</v>
      </c>
      <c r="L24" s="289" t="s">
        <v>378</v>
      </c>
      <c r="M24" s="277" t="s">
        <v>378</v>
      </c>
      <c r="N24" s="289" t="s">
        <v>378</v>
      </c>
      <c r="O24" s="289" t="s">
        <v>378</v>
      </c>
      <c r="P24" s="292"/>
    </row>
    <row r="25" spans="1:16" ht="16" x14ac:dyDescent="0.2">
      <c r="A25" s="123"/>
      <c r="B25" s="104"/>
      <c r="C25" s="104"/>
      <c r="D25" s="104"/>
      <c r="E25" s="104"/>
      <c r="F25" s="104"/>
      <c r="G25" s="104"/>
      <c r="H25" s="124"/>
      <c r="J25" s="289" t="s">
        <v>378</v>
      </c>
      <c r="K25" s="277" t="s">
        <v>378</v>
      </c>
      <c r="L25" s="289" t="s">
        <v>378</v>
      </c>
      <c r="M25" s="277" t="s">
        <v>378</v>
      </c>
      <c r="N25" s="289" t="s">
        <v>378</v>
      </c>
      <c r="O25" s="289" t="s">
        <v>378</v>
      </c>
      <c r="P25" s="292"/>
    </row>
    <row r="26" spans="1:16" ht="16" x14ac:dyDescent="0.2">
      <c r="A26" s="123"/>
      <c r="B26" s="104"/>
      <c r="C26" s="104"/>
      <c r="D26" s="104"/>
      <c r="E26" s="104"/>
      <c r="F26" s="104"/>
      <c r="G26" s="104"/>
      <c r="H26" s="124"/>
      <c r="J26" s="289" t="s">
        <v>378</v>
      </c>
      <c r="K26" s="277" t="s">
        <v>378</v>
      </c>
      <c r="L26" s="289" t="s">
        <v>378</v>
      </c>
      <c r="M26" s="277" t="s">
        <v>378</v>
      </c>
      <c r="N26" s="289" t="s">
        <v>378</v>
      </c>
      <c r="O26" s="289" t="s">
        <v>378</v>
      </c>
      <c r="P26" s="292"/>
    </row>
    <row r="27" spans="1:16" ht="16" x14ac:dyDescent="0.2">
      <c r="A27" s="123"/>
      <c r="B27" s="104"/>
      <c r="C27" s="104"/>
      <c r="D27" s="104"/>
      <c r="E27" s="104"/>
      <c r="F27" s="104"/>
      <c r="G27" s="104"/>
      <c r="H27" s="124"/>
      <c r="J27" s="289" t="s">
        <v>378</v>
      </c>
      <c r="K27" s="277" t="s">
        <v>378</v>
      </c>
      <c r="L27" s="289" t="s">
        <v>378</v>
      </c>
      <c r="M27" s="277" t="s">
        <v>378</v>
      </c>
      <c r="N27" s="289" t="s">
        <v>378</v>
      </c>
      <c r="O27" s="289" t="s">
        <v>378</v>
      </c>
      <c r="P27" s="292"/>
    </row>
    <row r="28" spans="1:16" ht="16" x14ac:dyDescent="0.2">
      <c r="A28" s="123"/>
      <c r="B28" s="104"/>
      <c r="C28" s="104"/>
      <c r="D28" s="104"/>
      <c r="E28" s="104"/>
      <c r="F28" s="104"/>
      <c r="G28" s="104"/>
      <c r="H28" s="124"/>
      <c r="J28" s="289" t="s">
        <v>378</v>
      </c>
      <c r="K28" s="277" t="s">
        <v>378</v>
      </c>
      <c r="L28" s="289" t="s">
        <v>378</v>
      </c>
      <c r="M28" s="277" t="s">
        <v>378</v>
      </c>
      <c r="N28" s="289" t="s">
        <v>378</v>
      </c>
      <c r="O28" s="289" t="s">
        <v>378</v>
      </c>
      <c r="P28" s="292"/>
    </row>
    <row r="29" spans="1:16" ht="16" x14ac:dyDescent="0.2">
      <c r="A29" s="123"/>
      <c r="B29" s="104"/>
      <c r="C29" s="104"/>
      <c r="D29" s="104"/>
      <c r="E29" s="104"/>
      <c r="F29" s="104"/>
      <c r="G29" s="104"/>
      <c r="H29" s="124"/>
      <c r="J29" s="289" t="s">
        <v>378</v>
      </c>
      <c r="K29" s="277" t="s">
        <v>378</v>
      </c>
      <c r="L29" s="289" t="s">
        <v>378</v>
      </c>
      <c r="M29" s="277" t="s">
        <v>378</v>
      </c>
      <c r="N29" s="289" t="s">
        <v>378</v>
      </c>
      <c r="O29" s="289" t="s">
        <v>378</v>
      </c>
      <c r="P29" s="292"/>
    </row>
    <row r="30" spans="1:16" ht="16" x14ac:dyDescent="0.2">
      <c r="A30" s="123"/>
      <c r="B30" s="104"/>
      <c r="C30" s="104"/>
      <c r="D30" s="104"/>
      <c r="E30" s="104"/>
      <c r="F30" s="104"/>
      <c r="G30" s="104"/>
      <c r="H30" s="124"/>
      <c r="J30" s="289" t="s">
        <v>378</v>
      </c>
      <c r="K30" s="277" t="s">
        <v>378</v>
      </c>
      <c r="L30" s="289" t="s">
        <v>378</v>
      </c>
      <c r="M30" s="277" t="s">
        <v>378</v>
      </c>
      <c r="N30" s="289" t="s">
        <v>378</v>
      </c>
      <c r="O30" s="289" t="s">
        <v>378</v>
      </c>
      <c r="P30" s="292"/>
    </row>
    <row r="31" spans="1:16" ht="17" thickBot="1" x14ac:dyDescent="0.25">
      <c r="A31" s="123"/>
      <c r="B31" s="104"/>
      <c r="C31" s="104"/>
      <c r="D31" s="104"/>
      <c r="E31" s="104"/>
      <c r="F31" s="104"/>
      <c r="G31" s="104"/>
      <c r="H31" s="124"/>
      <c r="J31" s="290" t="s">
        <v>378</v>
      </c>
      <c r="K31" s="278" t="s">
        <v>378</v>
      </c>
      <c r="L31" s="290" t="s">
        <v>378</v>
      </c>
      <c r="M31" s="278" t="s">
        <v>378</v>
      </c>
      <c r="N31" s="290" t="s">
        <v>378</v>
      </c>
      <c r="O31" s="290" t="s">
        <v>378</v>
      </c>
      <c r="P31" s="293"/>
    </row>
    <row r="32" spans="1:16" ht="16" x14ac:dyDescent="0.2">
      <c r="A32" s="222" t="s">
        <v>49</v>
      </c>
      <c r="B32" s="223">
        <f>SUM(B2:B31)</f>
        <v>0</v>
      </c>
      <c r="C32" s="223"/>
      <c r="D32" s="223">
        <f>SUM(D2:D31)</f>
        <v>0</v>
      </c>
      <c r="E32" s="223">
        <f>SUM(D32)</f>
        <v>0</v>
      </c>
      <c r="F32" s="223">
        <f>SUM(F2:F31)</f>
        <v>0</v>
      </c>
      <c r="G32" s="223">
        <f>SUM(G2:G31)</f>
        <v>0</v>
      </c>
      <c r="H32" s="224">
        <f>SUM(H2:H31)</f>
        <v>0</v>
      </c>
    </row>
    <row r="33" spans="1:9" s="110" customFormat="1" x14ac:dyDescent="0.2">
      <c r="A33" s="125"/>
      <c r="I33"/>
    </row>
    <row r="34" spans="1:9" s="110" customFormat="1" ht="16" x14ac:dyDescent="0.2">
      <c r="A34" s="153"/>
      <c r="B34" s="105"/>
      <c r="C34" s="107"/>
      <c r="D34" s="105"/>
      <c r="E34" s="105"/>
      <c r="I34"/>
    </row>
    <row r="35" spans="1:9" s="110" customFormat="1" ht="16" x14ac:dyDescent="0.2">
      <c r="A35" s="153"/>
      <c r="B35" s="105"/>
      <c r="C35" s="105"/>
      <c r="D35" s="105"/>
      <c r="E35" s="105"/>
      <c r="F35" s="122"/>
      <c r="G35" s="122"/>
      <c r="H35" s="122"/>
      <c r="I35"/>
    </row>
    <row r="36" spans="1:9" s="110" customFormat="1" ht="16" x14ac:dyDescent="0.2">
      <c r="A36" s="153"/>
      <c r="B36" s="105"/>
      <c r="C36" s="107"/>
      <c r="D36" s="105"/>
      <c r="E36" s="105"/>
      <c r="F36" s="122"/>
      <c r="G36" s="122"/>
      <c r="H36" s="122"/>
      <c r="I36"/>
    </row>
    <row r="37" spans="1:9" s="110" customFormat="1" ht="16" x14ac:dyDescent="0.2">
      <c r="A37" s="153"/>
      <c r="B37" s="105"/>
      <c r="C37" s="105"/>
      <c r="D37" s="105"/>
      <c r="E37" s="105"/>
      <c r="F37" s="122"/>
      <c r="G37" s="122"/>
      <c r="H37" s="122"/>
      <c r="I37"/>
    </row>
    <row r="38" spans="1:9" s="110" customFormat="1" ht="16" x14ac:dyDescent="0.2">
      <c r="A38" s="153"/>
      <c r="B38" s="105"/>
      <c r="C38" s="107"/>
      <c r="D38" s="105"/>
      <c r="E38" s="105"/>
      <c r="F38" s="122"/>
      <c r="G38" s="122"/>
      <c r="H38" s="122"/>
      <c r="I38"/>
    </row>
    <row r="39" spans="1:9" s="110" customFormat="1" ht="16" x14ac:dyDescent="0.2">
      <c r="A39" s="153"/>
      <c r="B39" s="105"/>
      <c r="C39" s="107"/>
      <c r="D39" s="105"/>
      <c r="E39" s="105"/>
      <c r="F39" s="122"/>
      <c r="G39" s="122"/>
      <c r="H39" s="122" t="s">
        <v>397</v>
      </c>
      <c r="I39"/>
    </row>
    <row r="40" spans="1:9" s="110" customFormat="1" ht="16" x14ac:dyDescent="0.2">
      <c r="A40" s="153"/>
      <c r="B40" s="105"/>
      <c r="C40" s="107"/>
      <c r="D40" s="105"/>
      <c r="E40" s="105"/>
      <c r="F40" s="122"/>
      <c r="G40" s="122"/>
      <c r="H40" s="122"/>
      <c r="I40"/>
    </row>
    <row r="41" spans="1:9" s="110" customFormat="1" ht="16" x14ac:dyDescent="0.2">
      <c r="A41" s="153"/>
      <c r="B41" s="105"/>
      <c r="C41" s="105"/>
      <c r="D41" s="105"/>
      <c r="E41" s="105"/>
      <c r="F41" s="122"/>
      <c r="G41" s="122"/>
      <c r="H41" s="122"/>
      <c r="I41"/>
    </row>
    <row r="42" spans="1:9" s="110" customFormat="1" ht="16" x14ac:dyDescent="0.2">
      <c r="A42" s="153"/>
      <c r="B42" s="105"/>
      <c r="C42" s="105"/>
      <c r="D42" s="105"/>
      <c r="E42" s="105"/>
      <c r="F42" s="122"/>
      <c r="G42" s="122"/>
      <c r="H42" s="122"/>
      <c r="I42"/>
    </row>
    <row r="43" spans="1:9" s="110" customFormat="1" ht="16" x14ac:dyDescent="0.2">
      <c r="A43" s="153"/>
      <c r="B43" s="105"/>
      <c r="C43" s="105"/>
      <c r="D43" s="105"/>
      <c r="E43" s="105"/>
      <c r="F43" s="122"/>
      <c r="G43" s="122"/>
      <c r="H43" s="122"/>
      <c r="I43"/>
    </row>
    <row r="44" spans="1:9" s="110" customFormat="1" ht="16" x14ac:dyDescent="0.2">
      <c r="A44" s="156"/>
      <c r="B44" s="157"/>
      <c r="C44" s="157"/>
      <c r="D44" s="157"/>
      <c r="E44" s="157"/>
      <c r="F44" s="122"/>
      <c r="G44" s="122"/>
      <c r="H44" s="122"/>
      <c r="I44"/>
    </row>
    <row r="45" spans="1:9" s="110" customFormat="1" ht="16" x14ac:dyDescent="0.2">
      <c r="A45" s="153"/>
      <c r="B45" s="105"/>
      <c r="C45" s="105"/>
      <c r="D45" s="105"/>
      <c r="E45" s="105"/>
      <c r="F45" s="122"/>
      <c r="G45" s="122"/>
      <c r="H45" s="122"/>
      <c r="I45"/>
    </row>
    <row r="46" spans="1:9" ht="16" x14ac:dyDescent="0.2">
      <c r="A46" s="153"/>
      <c r="B46" s="105"/>
      <c r="C46" s="107"/>
      <c r="D46" s="105"/>
      <c r="E46" s="105"/>
      <c r="F46" s="6"/>
      <c r="G46" s="6"/>
      <c r="H46" s="6"/>
    </row>
    <row r="47" spans="1:9" ht="16" x14ac:dyDescent="0.2">
      <c r="A47" s="153"/>
      <c r="B47" s="105"/>
      <c r="C47" s="107"/>
      <c r="D47" s="105"/>
      <c r="E47" s="105"/>
      <c r="F47" s="6"/>
      <c r="G47" s="6"/>
      <c r="H47" s="6"/>
    </row>
    <row r="48" spans="1:9" ht="16" x14ac:dyDescent="0.2">
      <c r="A48" s="153"/>
      <c r="B48" s="105"/>
      <c r="C48" s="107"/>
      <c r="D48" s="105"/>
      <c r="E48" s="105"/>
      <c r="F48" s="6"/>
      <c r="G48" s="6"/>
      <c r="H48" s="6"/>
    </row>
    <row r="49" spans="1:8" ht="16" x14ac:dyDescent="0.2">
      <c r="A49" s="153"/>
      <c r="B49" s="105"/>
      <c r="C49" s="105"/>
      <c r="D49" s="105"/>
      <c r="E49" s="105"/>
      <c r="F49" s="6"/>
      <c r="G49" s="6"/>
      <c r="H49" s="6"/>
    </row>
    <row r="50" spans="1:8" ht="16" x14ac:dyDescent="0.2">
      <c r="A50" s="153"/>
      <c r="B50" s="105"/>
      <c r="C50" s="105"/>
      <c r="D50" s="105"/>
      <c r="E50" s="105"/>
      <c r="F50" s="6"/>
      <c r="G50" s="6"/>
      <c r="H50" s="6"/>
    </row>
    <row r="51" spans="1:8" ht="16" x14ac:dyDescent="0.2">
      <c r="A51" s="153"/>
      <c r="B51" s="105"/>
      <c r="C51" s="105"/>
      <c r="D51" s="105"/>
      <c r="E51" s="105"/>
      <c r="F51" s="6"/>
      <c r="G51" s="6"/>
      <c r="H51" s="6"/>
    </row>
    <row r="52" spans="1:8" ht="16" x14ac:dyDescent="0.2">
      <c r="A52" s="154"/>
      <c r="B52" s="155"/>
      <c r="C52" s="155"/>
      <c r="D52" s="155"/>
      <c r="E52" s="155"/>
    </row>
    <row r="53" spans="1:8" ht="16" x14ac:dyDescent="0.2">
      <c r="A53" s="154"/>
      <c r="B53" s="155"/>
      <c r="C53" s="155"/>
      <c r="D53" s="155"/>
      <c r="E53" s="155"/>
    </row>
  </sheetData>
  <printOptions horizontalCentered="1" verticalCentered="1"/>
  <pageMargins left="0.7" right="0.7" top="0.75" bottom="0.75" header="0.3" footer="0.3"/>
  <pageSetup paperSize="9" scale="68" fitToHeight="0" orientation="portrait" horizontalDpi="0" verticalDpi="0"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15979-5C49-4813-A136-E152563E2261}">
  <sheetPr codeName="Sheet17">
    <tabColor rgb="FFFFFF00"/>
  </sheetPr>
  <dimension ref="A1:G29"/>
  <sheetViews>
    <sheetView workbookViewId="0">
      <selection activeCell="J6" sqref="J6"/>
    </sheetView>
  </sheetViews>
  <sheetFormatPr baseColWidth="10" defaultColWidth="8.5" defaultRowHeight="15" customHeight="1" x14ac:dyDescent="0.2"/>
  <cols>
    <col min="1" max="1" width="11" customWidth="1"/>
    <col min="2" max="2" width="15.6640625" customWidth="1"/>
    <col min="3" max="3" width="16.1640625" customWidth="1"/>
    <col min="4" max="4" width="16.5" customWidth="1"/>
    <col min="5" max="5" width="16.33203125" customWidth="1"/>
    <col min="6" max="6" width="16.1640625" customWidth="1"/>
  </cols>
  <sheetData>
    <row r="1" spans="1:7" ht="51.75" customHeight="1" thickBot="1" x14ac:dyDescent="0.25">
      <c r="A1" s="551" t="s">
        <v>0</v>
      </c>
      <c r="B1" s="552" t="s">
        <v>436</v>
      </c>
      <c r="C1" s="279" t="s">
        <v>437</v>
      </c>
      <c r="D1" s="279" t="s">
        <v>438</v>
      </c>
      <c r="E1" s="549" t="s">
        <v>439</v>
      </c>
      <c r="F1" s="549" t="s">
        <v>440</v>
      </c>
      <c r="G1" s="106"/>
    </row>
    <row r="2" spans="1:7" ht="22" thickBot="1" x14ac:dyDescent="0.25">
      <c r="A2" s="280">
        <v>601</v>
      </c>
      <c r="B2" s="281"/>
      <c r="C2" s="281"/>
      <c r="D2" s="550"/>
      <c r="E2" s="553"/>
      <c r="F2" s="553"/>
      <c r="G2" s="106"/>
    </row>
    <row r="3" spans="1:7" ht="22" thickBot="1" x14ac:dyDescent="0.25">
      <c r="A3" s="280">
        <v>602</v>
      </c>
      <c r="B3" s="281"/>
      <c r="C3" s="281"/>
      <c r="D3" s="550"/>
      <c r="E3" s="553"/>
      <c r="F3" s="553"/>
      <c r="G3" s="106"/>
    </row>
    <row r="4" spans="1:7" ht="22" thickBot="1" x14ac:dyDescent="0.25">
      <c r="A4" s="280">
        <v>603</v>
      </c>
      <c r="B4" s="281"/>
      <c r="C4" s="281"/>
      <c r="D4" s="550"/>
      <c r="E4" s="553"/>
      <c r="F4" s="553"/>
      <c r="G4" s="106"/>
    </row>
    <row r="5" spans="1:7" ht="22" thickBot="1" x14ac:dyDescent="0.25">
      <c r="A5" s="280">
        <v>604</v>
      </c>
      <c r="B5" s="281"/>
      <c r="C5" s="281"/>
      <c r="D5" s="550"/>
      <c r="E5" s="553"/>
      <c r="F5" s="553"/>
      <c r="G5" s="106"/>
    </row>
    <row r="6" spans="1:7" ht="22" thickBot="1" x14ac:dyDescent="0.25">
      <c r="A6" s="280">
        <v>605</v>
      </c>
      <c r="B6" s="281"/>
      <c r="C6" s="281"/>
      <c r="D6" s="550"/>
      <c r="E6" s="553"/>
      <c r="F6" s="553"/>
      <c r="G6" s="106"/>
    </row>
    <row r="7" spans="1:7" ht="22" thickBot="1" x14ac:dyDescent="0.25">
      <c r="A7" s="280">
        <v>606</v>
      </c>
      <c r="B7" s="281"/>
      <c r="C7" s="281"/>
      <c r="D7" s="550"/>
      <c r="E7" s="553"/>
      <c r="F7" s="553"/>
      <c r="G7" s="106"/>
    </row>
    <row r="8" spans="1:7" ht="22" thickBot="1" x14ac:dyDescent="0.25">
      <c r="A8" s="280">
        <v>607</v>
      </c>
      <c r="B8" s="281"/>
      <c r="C8" s="281"/>
      <c r="D8" s="550"/>
      <c r="E8" s="553"/>
      <c r="F8" s="553"/>
      <c r="G8" s="106"/>
    </row>
    <row r="9" spans="1:7" ht="22" thickBot="1" x14ac:dyDescent="0.25">
      <c r="A9" s="280">
        <v>608</v>
      </c>
      <c r="B9" s="281"/>
      <c r="C9" s="281"/>
      <c r="D9" s="550"/>
      <c r="E9" s="553"/>
      <c r="F9" s="553"/>
      <c r="G9" s="106"/>
    </row>
    <row r="10" spans="1:7" ht="22" thickBot="1" x14ac:dyDescent="0.25">
      <c r="A10" s="280">
        <v>609</v>
      </c>
      <c r="B10" s="281"/>
      <c r="C10" s="281"/>
      <c r="D10" s="550"/>
      <c r="E10" s="553"/>
      <c r="F10" s="553"/>
      <c r="G10" s="106"/>
    </row>
    <row r="11" spans="1:7" ht="22" thickBot="1" x14ac:dyDescent="0.25">
      <c r="A11" s="280">
        <v>610</v>
      </c>
      <c r="B11" s="281"/>
      <c r="C11" s="281"/>
      <c r="D11" s="550"/>
      <c r="E11" s="553"/>
      <c r="F11" s="553"/>
      <c r="G11" s="106"/>
    </row>
    <row r="12" spans="1:7" ht="22" thickBot="1" x14ac:dyDescent="0.25">
      <c r="A12" s="280">
        <v>611</v>
      </c>
      <c r="B12" s="281"/>
      <c r="C12" s="281"/>
      <c r="D12" s="550"/>
      <c r="E12" s="553"/>
      <c r="F12" s="553"/>
      <c r="G12" s="106"/>
    </row>
    <row r="13" spans="1:7" ht="24.75" customHeight="1" thickBot="1" x14ac:dyDescent="0.25">
      <c r="A13" s="282" t="s">
        <v>441</v>
      </c>
      <c r="B13" s="281"/>
      <c r="C13" s="281"/>
      <c r="D13" s="550"/>
      <c r="E13" s="553"/>
      <c r="F13" s="553"/>
    </row>
    <row r="14" spans="1:7" ht="26.25" customHeight="1" x14ac:dyDescent="0.2"/>
    <row r="15" spans="1:7" ht="24.75" customHeight="1" x14ac:dyDescent="0.2"/>
    <row r="16" spans="1:7" ht="24.75" customHeight="1" x14ac:dyDescent="0.2"/>
    <row r="17" ht="24.75" customHeight="1" x14ac:dyDescent="0.2"/>
    <row r="18" ht="26.25" customHeight="1"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sheetData>
  <sortState xmlns:xlrd2="http://schemas.microsoft.com/office/spreadsheetml/2017/richdata2" ref="A2:A12">
    <sortCondition descending="1" ref="A2:A12"/>
  </sortState>
  <phoneticPr fontId="27" type="noConversion"/>
  <conditionalFormatting sqref="A1">
    <cfRule type="iconSet" priority="2">
      <iconSet iconSet="3Arrows">
        <cfvo type="percent" val="0"/>
        <cfvo type="percent" val="33"/>
        <cfvo type="percent" val="67"/>
      </iconSet>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E29A6-9235-4C48-8D6E-440D463CDD96}">
  <sheetPr>
    <tabColor rgb="FFFFC000"/>
  </sheetPr>
  <dimension ref="A1:O36"/>
  <sheetViews>
    <sheetView zoomScale="70" zoomScaleNormal="70" workbookViewId="0">
      <pane ySplit="1" topLeftCell="A2" activePane="bottomLeft" state="frozen"/>
      <selection pane="bottomLeft" activeCell="R7" sqref="R7"/>
    </sheetView>
  </sheetViews>
  <sheetFormatPr baseColWidth="10" defaultColWidth="8.83203125" defaultRowHeight="15" x14ac:dyDescent="0.2"/>
  <cols>
    <col min="2" max="2" width="14.83203125" customWidth="1"/>
    <col min="3" max="3" width="13.5" customWidth="1"/>
    <col min="5" max="5" width="16.5" customWidth="1"/>
    <col min="6" max="7" width="16.1640625" customWidth="1"/>
    <col min="8" max="8" width="19" customWidth="1"/>
    <col min="9" max="9" width="13.5" customWidth="1"/>
    <col min="10" max="10" width="12.5" customWidth="1"/>
    <col min="11" max="11" width="18.5" customWidth="1"/>
    <col min="12" max="12" width="17.83203125" customWidth="1"/>
    <col min="13" max="13" width="9.83203125" customWidth="1"/>
    <col min="14" max="14" width="9.5" customWidth="1"/>
    <col min="15" max="15" width="13.83203125" customWidth="1"/>
  </cols>
  <sheetData>
    <row r="1" spans="1:15" ht="33" thickBot="1" x14ac:dyDescent="0.25">
      <c r="A1" s="536" t="s">
        <v>0</v>
      </c>
      <c r="B1" s="537" t="s">
        <v>442</v>
      </c>
      <c r="C1" s="537" t="s">
        <v>443</v>
      </c>
      <c r="D1" s="538" t="s">
        <v>362</v>
      </c>
      <c r="E1" s="539" t="s">
        <v>444</v>
      </c>
      <c r="F1" s="540" t="s">
        <v>445</v>
      </c>
      <c r="G1" s="541" t="s">
        <v>446</v>
      </c>
      <c r="H1" s="542" t="s">
        <v>447</v>
      </c>
      <c r="I1" s="543" t="s">
        <v>448</v>
      </c>
      <c r="J1" s="544" t="s">
        <v>449</v>
      </c>
      <c r="K1" s="542" t="s">
        <v>450</v>
      </c>
      <c r="L1" s="544" t="s">
        <v>451</v>
      </c>
      <c r="M1" s="542" t="s">
        <v>452</v>
      </c>
      <c r="N1" s="545" t="s">
        <v>453</v>
      </c>
    </row>
    <row r="2" spans="1:15" ht="30" customHeight="1" x14ac:dyDescent="0.2">
      <c r="A2" s="458">
        <v>601</v>
      </c>
      <c r="B2" s="459">
        <v>45621</v>
      </c>
      <c r="C2" s="460">
        <v>45621</v>
      </c>
      <c r="D2" s="461">
        <v>55.9</v>
      </c>
      <c r="E2" s="462" t="s">
        <v>454</v>
      </c>
      <c r="F2" s="462" t="s">
        <v>455</v>
      </c>
      <c r="G2" s="546"/>
      <c r="H2" s="463" t="s">
        <v>456</v>
      </c>
      <c r="I2" s="464"/>
      <c r="J2" s="465">
        <v>55.9</v>
      </c>
      <c r="K2" s="466"/>
      <c r="L2" s="467"/>
      <c r="M2" s="468"/>
      <c r="N2" s="469">
        <f>SUM(J2,M2)</f>
        <v>55.9</v>
      </c>
      <c r="O2" s="407"/>
    </row>
    <row r="3" spans="1:15" ht="30" customHeight="1" x14ac:dyDescent="0.2">
      <c r="A3" s="458">
        <v>601</v>
      </c>
      <c r="B3" s="459">
        <v>45621</v>
      </c>
      <c r="C3" s="460">
        <v>45621</v>
      </c>
      <c r="D3" s="461">
        <v>55.9</v>
      </c>
      <c r="E3" s="462"/>
      <c r="F3" s="546"/>
      <c r="G3" s="462" t="s">
        <v>457</v>
      </c>
      <c r="H3" s="463" t="s">
        <v>458</v>
      </c>
      <c r="I3" s="470"/>
      <c r="J3" s="471">
        <v>55.9</v>
      </c>
      <c r="K3" s="472"/>
      <c r="L3" s="473"/>
      <c r="M3" s="474"/>
      <c r="N3" s="475">
        <f>SUM(J3,M3)</f>
        <v>55.9</v>
      </c>
      <c r="O3" s="407"/>
    </row>
    <row r="4" spans="1:15" ht="30" customHeight="1" x14ac:dyDescent="0.2">
      <c r="A4" s="476">
        <v>602</v>
      </c>
      <c r="B4" s="477">
        <v>45621</v>
      </c>
      <c r="C4" s="477">
        <v>45621</v>
      </c>
      <c r="D4" s="478">
        <v>56.1</v>
      </c>
      <c r="E4" s="479" t="s">
        <v>459</v>
      </c>
      <c r="F4" s="479" t="s">
        <v>460</v>
      </c>
      <c r="G4" s="547"/>
      <c r="H4" s="480" t="s">
        <v>461</v>
      </c>
      <c r="I4" s="481"/>
      <c r="J4" s="482">
        <v>56.1</v>
      </c>
      <c r="K4" s="483"/>
      <c r="L4" s="484"/>
      <c r="M4" s="485"/>
      <c r="N4" s="486">
        <f t="shared" ref="N4:N25" si="0">SUM(J4,M4)</f>
        <v>56.1</v>
      </c>
      <c r="O4" s="408"/>
    </row>
    <row r="5" spans="1:15" ht="30" customHeight="1" x14ac:dyDescent="0.2">
      <c r="A5" s="476">
        <v>602</v>
      </c>
      <c r="B5" s="477">
        <v>45621</v>
      </c>
      <c r="C5" s="477">
        <v>45621</v>
      </c>
      <c r="D5" s="478">
        <v>56.1</v>
      </c>
      <c r="E5" s="479"/>
      <c r="F5" s="547"/>
      <c r="G5" s="479" t="s">
        <v>462</v>
      </c>
      <c r="H5" s="480" t="s">
        <v>463</v>
      </c>
      <c r="I5" s="481"/>
      <c r="J5" s="482">
        <v>56.1</v>
      </c>
      <c r="K5" s="483"/>
      <c r="L5" s="484"/>
      <c r="M5" s="485"/>
      <c r="N5" s="487">
        <f t="shared" si="0"/>
        <v>56.1</v>
      </c>
      <c r="O5" s="408"/>
    </row>
    <row r="6" spans="1:15" ht="30" customHeight="1" x14ac:dyDescent="0.2">
      <c r="A6" s="488">
        <v>603</v>
      </c>
      <c r="B6" s="489">
        <v>45621</v>
      </c>
      <c r="C6" s="489">
        <v>45621</v>
      </c>
      <c r="D6" s="490">
        <v>52.3</v>
      </c>
      <c r="E6" s="491" t="s">
        <v>464</v>
      </c>
      <c r="F6" s="491" t="s">
        <v>465</v>
      </c>
      <c r="G6" s="547"/>
      <c r="H6" s="492" t="s">
        <v>466</v>
      </c>
      <c r="I6" s="493"/>
      <c r="J6" s="494">
        <v>52.3</v>
      </c>
      <c r="K6" s="495"/>
      <c r="L6" s="496"/>
      <c r="M6" s="497"/>
      <c r="N6" s="498">
        <f t="shared" si="0"/>
        <v>52.3</v>
      </c>
      <c r="O6" s="408"/>
    </row>
    <row r="7" spans="1:15" ht="30" customHeight="1" x14ac:dyDescent="0.2">
      <c r="A7" s="488">
        <v>603</v>
      </c>
      <c r="B7" s="489">
        <v>45621</v>
      </c>
      <c r="C7" s="489">
        <v>45621</v>
      </c>
      <c r="D7" s="490">
        <v>52.3</v>
      </c>
      <c r="E7" s="491"/>
      <c r="F7" s="547"/>
      <c r="G7" s="491" t="s">
        <v>467</v>
      </c>
      <c r="H7" s="492" t="s">
        <v>468</v>
      </c>
      <c r="I7" s="493"/>
      <c r="J7" s="494">
        <v>52.3</v>
      </c>
      <c r="K7" s="495"/>
      <c r="L7" s="496"/>
      <c r="M7" s="497"/>
      <c r="N7" s="499">
        <f t="shared" si="0"/>
        <v>52.3</v>
      </c>
      <c r="O7" s="408"/>
    </row>
    <row r="8" spans="1:15" ht="30" customHeight="1" x14ac:dyDescent="0.2">
      <c r="A8" s="405">
        <v>604</v>
      </c>
      <c r="B8" s="500">
        <v>45621</v>
      </c>
      <c r="C8" s="500">
        <v>45621</v>
      </c>
      <c r="D8" s="501">
        <v>52.9</v>
      </c>
      <c r="E8" s="502" t="s">
        <v>459</v>
      </c>
      <c r="F8" s="502" t="s">
        <v>469</v>
      </c>
      <c r="G8" s="547"/>
      <c r="H8" s="503" t="s">
        <v>470</v>
      </c>
      <c r="I8" s="504"/>
      <c r="J8" s="505">
        <v>52.9</v>
      </c>
      <c r="K8" s="506"/>
      <c r="L8" s="507"/>
      <c r="M8" s="508"/>
      <c r="N8" s="509">
        <f t="shared" si="0"/>
        <v>52.9</v>
      </c>
      <c r="O8" s="408"/>
    </row>
    <row r="9" spans="1:15" ht="30" customHeight="1" x14ac:dyDescent="0.2">
      <c r="A9" s="405">
        <v>604</v>
      </c>
      <c r="B9" s="534">
        <v>45621</v>
      </c>
      <c r="C9" s="534">
        <v>45621</v>
      </c>
      <c r="D9" s="501">
        <v>52.9</v>
      </c>
      <c r="E9" s="502"/>
      <c r="F9" s="547"/>
      <c r="G9" s="502" t="s">
        <v>471</v>
      </c>
      <c r="H9" s="503" t="s">
        <v>472</v>
      </c>
      <c r="I9" s="504"/>
      <c r="J9" s="505">
        <v>52.9</v>
      </c>
      <c r="K9" s="506"/>
      <c r="L9" s="507"/>
      <c r="M9" s="508"/>
      <c r="N9" s="510">
        <f t="shared" si="0"/>
        <v>52.9</v>
      </c>
      <c r="O9" s="408"/>
    </row>
    <row r="10" spans="1:15" ht="30" customHeight="1" x14ac:dyDescent="0.2">
      <c r="A10" s="511">
        <v>605</v>
      </c>
      <c r="B10" s="535">
        <v>45621</v>
      </c>
      <c r="C10" s="535">
        <v>45621</v>
      </c>
      <c r="D10" s="512">
        <v>51.9</v>
      </c>
      <c r="E10" s="513" t="s">
        <v>473</v>
      </c>
      <c r="F10" s="513" t="s">
        <v>474</v>
      </c>
      <c r="G10" s="547"/>
      <c r="H10" s="514" t="s">
        <v>475</v>
      </c>
      <c r="I10" s="515"/>
      <c r="J10" s="516">
        <v>51.9</v>
      </c>
      <c r="K10" s="517"/>
      <c r="L10" s="518"/>
      <c r="M10" s="519"/>
      <c r="N10" s="520">
        <f t="shared" si="0"/>
        <v>51.9</v>
      </c>
      <c r="O10" s="408"/>
    </row>
    <row r="11" spans="1:15" ht="30" customHeight="1" x14ac:dyDescent="0.2">
      <c r="A11" s="511">
        <v>605</v>
      </c>
      <c r="B11" s="524">
        <v>45621</v>
      </c>
      <c r="C11" s="524">
        <v>45621</v>
      </c>
      <c r="D11" s="525">
        <v>51.9</v>
      </c>
      <c r="E11" s="526"/>
      <c r="F11" s="548"/>
      <c r="G11" s="526" t="s">
        <v>476</v>
      </c>
      <c r="H11" s="527" t="s">
        <v>477</v>
      </c>
      <c r="I11" s="528"/>
      <c r="J11" s="529">
        <v>51.9</v>
      </c>
      <c r="K11" s="530"/>
      <c r="L11" s="531"/>
      <c r="M11" s="532"/>
      <c r="N11" s="533">
        <f t="shared" si="0"/>
        <v>51.9</v>
      </c>
      <c r="O11" s="408"/>
    </row>
    <row r="12" spans="1:15" ht="30" customHeight="1" x14ac:dyDescent="0.25">
      <c r="A12" s="411">
        <v>606</v>
      </c>
      <c r="B12" s="420"/>
      <c r="C12" s="421"/>
      <c r="D12" s="166"/>
      <c r="E12" s="521"/>
      <c r="F12" s="521"/>
      <c r="G12" s="521"/>
      <c r="H12" s="522"/>
      <c r="I12" s="422"/>
      <c r="J12" s="431"/>
      <c r="K12" s="423"/>
      <c r="L12" s="424"/>
      <c r="M12" s="523"/>
      <c r="N12" s="425">
        <f t="shared" si="0"/>
        <v>0</v>
      </c>
      <c r="O12" s="408"/>
    </row>
    <row r="13" spans="1:15" ht="30" customHeight="1" x14ac:dyDescent="0.25">
      <c r="A13" s="405">
        <v>606</v>
      </c>
      <c r="B13" s="435"/>
      <c r="C13" s="436"/>
      <c r="D13" s="167"/>
      <c r="E13" s="409"/>
      <c r="F13" s="409"/>
      <c r="G13" s="409"/>
      <c r="H13" s="410"/>
      <c r="I13" s="426"/>
      <c r="J13" s="427"/>
      <c r="K13" s="428"/>
      <c r="L13" s="429"/>
      <c r="M13" s="432"/>
      <c r="N13" s="430">
        <f t="shared" si="0"/>
        <v>0</v>
      </c>
      <c r="O13" s="408"/>
    </row>
    <row r="14" spans="1:15" ht="30" customHeight="1" x14ac:dyDescent="0.25">
      <c r="A14" s="405">
        <v>607</v>
      </c>
      <c r="B14" s="435"/>
      <c r="C14" s="436"/>
      <c r="D14" s="167"/>
      <c r="E14" s="409"/>
      <c r="F14" s="409"/>
      <c r="G14" s="409"/>
      <c r="H14" s="410"/>
      <c r="I14" s="426"/>
      <c r="J14" s="427"/>
      <c r="K14" s="433"/>
      <c r="L14" s="434"/>
      <c r="M14" s="432"/>
      <c r="N14" s="425">
        <f t="shared" si="0"/>
        <v>0</v>
      </c>
      <c r="O14" s="408"/>
    </row>
    <row r="15" spans="1:15" ht="30" customHeight="1" x14ac:dyDescent="0.25">
      <c r="A15" s="405">
        <v>607</v>
      </c>
      <c r="B15" s="435"/>
      <c r="C15" s="436"/>
      <c r="D15" s="167"/>
      <c r="E15" s="409"/>
      <c r="F15" s="409"/>
      <c r="G15" s="409"/>
      <c r="H15" s="410"/>
      <c r="I15" s="426"/>
      <c r="J15" s="427"/>
      <c r="K15" s="433"/>
      <c r="L15" s="434"/>
      <c r="M15" s="432"/>
      <c r="N15" s="430">
        <f t="shared" si="0"/>
        <v>0</v>
      </c>
      <c r="O15" s="408"/>
    </row>
    <row r="16" spans="1:15" ht="30" customHeight="1" x14ac:dyDescent="0.25">
      <c r="A16" s="405">
        <v>608</v>
      </c>
      <c r="B16" s="435"/>
      <c r="C16" s="436"/>
      <c r="D16" s="167"/>
      <c r="E16" s="409"/>
      <c r="F16" s="409"/>
      <c r="G16" s="409"/>
      <c r="H16" s="410"/>
      <c r="I16" s="426"/>
      <c r="J16" s="427"/>
      <c r="K16" s="433"/>
      <c r="L16" s="434"/>
      <c r="M16" s="437"/>
      <c r="N16" s="425">
        <f t="shared" si="0"/>
        <v>0</v>
      </c>
      <c r="O16" s="408"/>
    </row>
    <row r="17" spans="1:15" ht="30" customHeight="1" x14ac:dyDescent="0.25">
      <c r="A17" s="405">
        <v>608</v>
      </c>
      <c r="B17" s="435"/>
      <c r="C17" s="436"/>
      <c r="D17" s="167"/>
      <c r="E17" s="409"/>
      <c r="F17" s="409"/>
      <c r="G17" s="409"/>
      <c r="H17" s="410"/>
      <c r="I17" s="426"/>
      <c r="J17" s="427"/>
      <c r="K17" s="433"/>
      <c r="L17" s="434"/>
      <c r="M17" s="437"/>
      <c r="N17" s="430">
        <f t="shared" si="0"/>
        <v>0</v>
      </c>
      <c r="O17" s="408"/>
    </row>
    <row r="18" spans="1:15" ht="30" customHeight="1" x14ac:dyDescent="0.25">
      <c r="A18" s="405">
        <v>609</v>
      </c>
      <c r="B18" s="435"/>
      <c r="C18" s="436"/>
      <c r="D18" s="167"/>
      <c r="E18" s="409"/>
      <c r="F18" s="409"/>
      <c r="G18" s="409"/>
      <c r="H18" s="410"/>
      <c r="I18" s="426"/>
      <c r="J18" s="427"/>
      <c r="K18" s="428"/>
      <c r="L18" s="429"/>
      <c r="M18" s="432"/>
      <c r="N18" s="425">
        <f t="shared" si="0"/>
        <v>0</v>
      </c>
      <c r="O18" s="408"/>
    </row>
    <row r="19" spans="1:15" ht="30" customHeight="1" x14ac:dyDescent="0.25">
      <c r="A19" s="405">
        <v>609</v>
      </c>
      <c r="B19" s="435"/>
      <c r="C19" s="436"/>
      <c r="D19" s="167"/>
      <c r="E19" s="409"/>
      <c r="F19" s="409"/>
      <c r="G19" s="409"/>
      <c r="H19" s="410"/>
      <c r="I19" s="426"/>
      <c r="J19" s="427"/>
      <c r="K19" s="428"/>
      <c r="L19" s="429"/>
      <c r="M19" s="432"/>
      <c r="N19" s="430">
        <f t="shared" si="0"/>
        <v>0</v>
      </c>
      <c r="O19" s="408"/>
    </row>
    <row r="20" spans="1:15" ht="30" customHeight="1" x14ac:dyDescent="0.25">
      <c r="A20" s="405">
        <v>610</v>
      </c>
      <c r="B20" s="435"/>
      <c r="C20" s="436"/>
      <c r="D20" s="167"/>
      <c r="E20" s="409"/>
      <c r="F20" s="409"/>
      <c r="G20" s="409"/>
      <c r="H20" s="410"/>
      <c r="I20" s="426"/>
      <c r="J20" s="427"/>
      <c r="K20" s="433"/>
      <c r="L20" s="434"/>
      <c r="M20" s="432"/>
      <c r="N20" s="425">
        <f t="shared" si="0"/>
        <v>0</v>
      </c>
      <c r="O20" s="408"/>
    </row>
    <row r="21" spans="1:15" ht="30" customHeight="1" x14ac:dyDescent="0.25">
      <c r="A21" s="405">
        <v>610</v>
      </c>
      <c r="B21" s="435"/>
      <c r="C21" s="436"/>
      <c r="D21" s="167"/>
      <c r="E21" s="409"/>
      <c r="F21" s="409"/>
      <c r="G21" s="409"/>
      <c r="H21" s="410"/>
      <c r="I21" s="426"/>
      <c r="J21" s="427"/>
      <c r="K21" s="433"/>
      <c r="L21" s="434"/>
      <c r="M21" s="432"/>
      <c r="N21" s="430">
        <f t="shared" si="0"/>
        <v>0</v>
      </c>
      <c r="O21" s="408"/>
    </row>
    <row r="22" spans="1:15" ht="30" customHeight="1" x14ac:dyDescent="0.25">
      <c r="A22" s="405">
        <v>611</v>
      </c>
      <c r="B22" s="435"/>
      <c r="C22" s="436"/>
      <c r="D22" s="167"/>
      <c r="E22" s="409"/>
      <c r="F22" s="409"/>
      <c r="G22" s="409"/>
      <c r="H22" s="410"/>
      <c r="I22" s="426"/>
      <c r="J22" s="427"/>
      <c r="K22" s="433"/>
      <c r="L22" s="434"/>
      <c r="M22" s="437"/>
      <c r="N22" s="425">
        <f t="shared" si="0"/>
        <v>0</v>
      </c>
      <c r="O22" s="408"/>
    </row>
    <row r="23" spans="1:15" ht="30" customHeight="1" x14ac:dyDescent="0.25">
      <c r="A23" s="405">
        <v>611</v>
      </c>
      <c r="B23" s="438"/>
      <c r="C23" s="439"/>
      <c r="D23" s="440"/>
      <c r="E23" s="418"/>
      <c r="F23" s="418"/>
      <c r="G23" s="418"/>
      <c r="H23" s="419"/>
      <c r="I23" s="441"/>
      <c r="J23" s="442"/>
      <c r="K23" s="443"/>
      <c r="L23" s="444"/>
      <c r="M23" s="445"/>
      <c r="N23" s="430">
        <f t="shared" si="0"/>
        <v>0</v>
      </c>
      <c r="O23" s="408"/>
    </row>
    <row r="24" spans="1:15" ht="30" customHeight="1" x14ac:dyDescent="0.25">
      <c r="A24" s="417">
        <v>612</v>
      </c>
      <c r="B24" s="438"/>
      <c r="C24" s="439"/>
      <c r="D24" s="440"/>
      <c r="E24" s="418"/>
      <c r="F24" s="418"/>
      <c r="G24" s="418"/>
      <c r="H24" s="419"/>
      <c r="I24" s="441"/>
      <c r="J24" s="442"/>
      <c r="K24" s="443"/>
      <c r="L24" s="444"/>
      <c r="M24" s="445"/>
      <c r="N24" s="425">
        <f t="shared" si="0"/>
        <v>0</v>
      </c>
      <c r="O24" s="408"/>
    </row>
    <row r="25" spans="1:15" ht="30" customHeight="1" thickBot="1" x14ac:dyDescent="0.3">
      <c r="A25" s="406">
        <v>612</v>
      </c>
      <c r="B25" s="446"/>
      <c r="C25" s="447"/>
      <c r="D25" s="448"/>
      <c r="E25" s="415"/>
      <c r="F25" s="415"/>
      <c r="G25" s="415"/>
      <c r="H25" s="416"/>
      <c r="I25" s="449"/>
      <c r="J25" s="450"/>
      <c r="K25" s="451"/>
      <c r="L25" s="452"/>
      <c r="M25" s="453"/>
      <c r="N25" s="430">
        <f t="shared" si="0"/>
        <v>0</v>
      </c>
      <c r="O25" s="408"/>
    </row>
    <row r="26" spans="1:15" x14ac:dyDescent="0.2">
      <c r="J26" s="413"/>
      <c r="M26" s="414"/>
      <c r="N26" s="408"/>
      <c r="O26" s="408"/>
    </row>
    <row r="27" spans="1:15" x14ac:dyDescent="0.2">
      <c r="J27" s="412"/>
      <c r="M27" s="2"/>
    </row>
    <row r="28" spans="1:15" x14ac:dyDescent="0.2">
      <c r="J28" s="412"/>
      <c r="M28" s="2"/>
    </row>
    <row r="29" spans="1:15" x14ac:dyDescent="0.2">
      <c r="J29" s="412"/>
      <c r="M29" s="2"/>
    </row>
    <row r="30" spans="1:15" x14ac:dyDescent="0.2">
      <c r="J30" s="412"/>
    </row>
    <row r="31" spans="1:15" x14ac:dyDescent="0.2">
      <c r="J31" s="412"/>
    </row>
    <row r="32" spans="1:15" x14ac:dyDescent="0.2">
      <c r="J32" s="412"/>
    </row>
    <row r="33" spans="10:10" x14ac:dyDescent="0.2">
      <c r="J33" s="412"/>
    </row>
    <row r="34" spans="10:10" x14ac:dyDescent="0.2">
      <c r="J34" s="412"/>
    </row>
    <row r="35" spans="10:10" x14ac:dyDescent="0.2">
      <c r="J35" s="412"/>
    </row>
    <row r="36" spans="10:10" x14ac:dyDescent="0.2">
      <c r="J36" s="41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DB529-9FDB-4C74-8BF0-005FA04CF4DF}">
  <sheetPr codeName="Sheet7">
    <tabColor rgb="FF00B050"/>
    <pageSetUpPr fitToPage="1"/>
  </sheetPr>
  <dimension ref="A1:M72"/>
  <sheetViews>
    <sheetView showGridLines="0" zoomScale="90" zoomScaleNormal="90" zoomScaleSheetLayoutView="70" workbookViewId="0">
      <pane xSplit="1" ySplit="1" topLeftCell="B2" activePane="bottomRight" state="frozen"/>
      <selection pane="topRight" activeCell="B1" sqref="B1"/>
      <selection pane="bottomLeft" activeCell="A2" sqref="A2"/>
      <selection pane="bottomRight" activeCell="P10" sqref="P10"/>
    </sheetView>
  </sheetViews>
  <sheetFormatPr baseColWidth="10" defaultColWidth="9.1640625" defaultRowHeight="15" customHeight="1" x14ac:dyDescent="0.2"/>
  <cols>
    <col min="1" max="1" width="11.33203125" style="6" customWidth="1"/>
    <col min="2" max="13" width="12.5" style="6" customWidth="1"/>
    <col min="14" max="14" width="18.1640625" style="6" customWidth="1"/>
    <col min="15" max="15" width="17.5" style="6" customWidth="1"/>
    <col min="16" max="17" width="17.1640625" style="6" customWidth="1"/>
    <col min="18" max="28" width="18.1640625" style="6" customWidth="1"/>
    <col min="29" max="29" width="22.83203125" style="6" customWidth="1"/>
    <col min="30" max="54" width="18.1640625" style="6" customWidth="1"/>
    <col min="55" max="16384" width="9.1640625" style="6"/>
  </cols>
  <sheetData>
    <row r="1" spans="1:13" ht="16" x14ac:dyDescent="0.2">
      <c r="A1" s="567"/>
      <c r="B1" s="892" t="s">
        <v>50</v>
      </c>
      <c r="C1" s="893" t="s">
        <v>51</v>
      </c>
      <c r="D1" s="892" t="s">
        <v>52</v>
      </c>
      <c r="E1" s="893" t="s">
        <v>53</v>
      </c>
      <c r="F1" s="894" t="s">
        <v>54</v>
      </c>
      <c r="G1" s="895">
        <v>606</v>
      </c>
      <c r="H1" s="896">
        <v>607</v>
      </c>
      <c r="I1" s="895">
        <v>608</v>
      </c>
      <c r="J1" s="896">
        <v>609</v>
      </c>
      <c r="K1" s="895">
        <v>610</v>
      </c>
      <c r="L1" s="896">
        <v>611</v>
      </c>
      <c r="M1" s="897">
        <v>612</v>
      </c>
    </row>
    <row r="2" spans="1:13" x14ac:dyDescent="0.2">
      <c r="A2" s="738" t="s">
        <v>55</v>
      </c>
      <c r="B2" s="869">
        <f>(B3/24)</f>
        <v>0</v>
      </c>
      <c r="C2" s="870">
        <f t="shared" ref="C2:M2" si="0">(C3/24)</f>
        <v>0</v>
      </c>
      <c r="D2" s="869">
        <f t="shared" si="0"/>
        <v>0</v>
      </c>
      <c r="E2" s="870">
        <f t="shared" si="0"/>
        <v>1</v>
      </c>
      <c r="F2" s="870">
        <f t="shared" si="0"/>
        <v>0</v>
      </c>
      <c r="G2" s="856">
        <f t="shared" si="0"/>
        <v>0</v>
      </c>
      <c r="H2" s="856">
        <f t="shared" si="0"/>
        <v>0</v>
      </c>
      <c r="I2" s="856">
        <f t="shared" si="0"/>
        <v>0</v>
      </c>
      <c r="J2" s="856">
        <f t="shared" si="0"/>
        <v>0</v>
      </c>
      <c r="K2" s="856">
        <f t="shared" si="0"/>
        <v>0</v>
      </c>
      <c r="L2" s="856">
        <f t="shared" si="0"/>
        <v>0</v>
      </c>
      <c r="M2" s="857">
        <f t="shared" si="0"/>
        <v>0</v>
      </c>
    </row>
    <row r="3" spans="1:13" ht="16" thickBot="1" x14ac:dyDescent="0.25">
      <c r="A3" s="739"/>
      <c r="B3" s="858"/>
      <c r="C3" s="859"/>
      <c r="D3" s="858"/>
      <c r="E3" s="859">
        <v>24</v>
      </c>
      <c r="F3" s="859"/>
      <c r="G3" s="860"/>
      <c r="H3" s="861"/>
      <c r="I3" s="860"/>
      <c r="J3" s="861"/>
      <c r="K3" s="860"/>
      <c r="L3" s="861"/>
      <c r="M3" s="862"/>
    </row>
    <row r="4" spans="1:13" x14ac:dyDescent="0.2">
      <c r="A4" s="569" t="s">
        <v>56</v>
      </c>
      <c r="B4" s="871">
        <f>(B5/24)</f>
        <v>0</v>
      </c>
      <c r="C4" s="872">
        <f t="shared" ref="C4" si="1">(C5/24)</f>
        <v>0</v>
      </c>
      <c r="D4" s="871">
        <f t="shared" ref="D4" si="2">(D5/24)</f>
        <v>0</v>
      </c>
      <c r="E4" s="872">
        <f t="shared" ref="E4" si="3">(E5/24)</f>
        <v>0</v>
      </c>
      <c r="F4" s="872">
        <f t="shared" ref="F4" si="4">(F5/24)</f>
        <v>0</v>
      </c>
      <c r="G4" s="855">
        <f t="shared" ref="G4" si="5">(G5/24)</f>
        <v>0</v>
      </c>
      <c r="H4" s="855">
        <f t="shared" ref="H4" si="6">(H5/24)</f>
        <v>0</v>
      </c>
      <c r="I4" s="855">
        <f t="shared" ref="I4" si="7">(I5/24)</f>
        <v>0</v>
      </c>
      <c r="J4" s="855">
        <f t="shared" ref="J4" si="8">(J5/24)</f>
        <v>0</v>
      </c>
      <c r="K4" s="855">
        <f t="shared" ref="K4" si="9">(K5/24)</f>
        <v>0</v>
      </c>
      <c r="L4" s="855">
        <f t="shared" ref="L4" si="10">(L5/24)</f>
        <v>0</v>
      </c>
      <c r="M4" s="855">
        <f t="shared" ref="M4" si="11">(M5/24)</f>
        <v>0</v>
      </c>
    </row>
    <row r="5" spans="1:13" ht="16" thickBot="1" x14ac:dyDescent="0.25">
      <c r="A5" s="740"/>
      <c r="B5" s="568"/>
      <c r="C5" s="654"/>
      <c r="D5" s="568"/>
      <c r="E5" s="654"/>
      <c r="F5" s="654"/>
      <c r="G5" s="571"/>
      <c r="H5" s="572"/>
      <c r="I5" s="571"/>
      <c r="J5" s="572"/>
      <c r="K5" s="571"/>
      <c r="L5" s="572"/>
      <c r="M5" s="573"/>
    </row>
    <row r="6" spans="1:13" x14ac:dyDescent="0.2">
      <c r="A6" s="741" t="s">
        <v>57</v>
      </c>
      <c r="B6" s="869">
        <f>(B7/24)</f>
        <v>0</v>
      </c>
      <c r="C6" s="870">
        <f t="shared" ref="C6" si="12">(C7/24)</f>
        <v>0</v>
      </c>
      <c r="D6" s="869">
        <f t="shared" ref="D6" si="13">(D7/24)</f>
        <v>0</v>
      </c>
      <c r="E6" s="870">
        <f t="shared" ref="E6" si="14">(E7/24)</f>
        <v>0</v>
      </c>
      <c r="F6" s="870">
        <f t="shared" ref="F6" si="15">(F7/24)</f>
        <v>0</v>
      </c>
      <c r="G6" s="856">
        <f t="shared" ref="G6" si="16">(G7/24)</f>
        <v>0</v>
      </c>
      <c r="H6" s="856">
        <f t="shared" ref="H6" si="17">(H7/24)</f>
        <v>0</v>
      </c>
      <c r="I6" s="856">
        <f t="shared" ref="I6" si="18">(I7/24)</f>
        <v>0</v>
      </c>
      <c r="J6" s="856">
        <f t="shared" ref="J6" si="19">(J7/24)</f>
        <v>0</v>
      </c>
      <c r="K6" s="856">
        <f t="shared" ref="K6" si="20">(K7/24)</f>
        <v>0</v>
      </c>
      <c r="L6" s="856">
        <f t="shared" ref="L6" si="21">(L7/24)</f>
        <v>0</v>
      </c>
      <c r="M6" s="857">
        <f t="shared" ref="M6" si="22">(M7/24)</f>
        <v>0</v>
      </c>
    </row>
    <row r="7" spans="1:13" ht="16" thickBot="1" x14ac:dyDescent="0.25">
      <c r="A7" s="742"/>
      <c r="B7" s="858"/>
      <c r="C7" s="859"/>
      <c r="D7" s="858"/>
      <c r="E7" s="859"/>
      <c r="F7" s="868"/>
      <c r="G7" s="860"/>
      <c r="H7" s="861"/>
      <c r="I7" s="860"/>
      <c r="J7" s="861"/>
      <c r="K7" s="860"/>
      <c r="L7" s="861"/>
      <c r="M7" s="862"/>
    </row>
    <row r="8" spans="1:13" x14ac:dyDescent="0.2">
      <c r="A8" s="569" t="s">
        <v>58</v>
      </c>
      <c r="B8" s="871">
        <f>(B9/24)</f>
        <v>0</v>
      </c>
      <c r="C8" s="872">
        <f t="shared" ref="C8" si="23">(C9/24)</f>
        <v>0</v>
      </c>
      <c r="D8" s="871">
        <f t="shared" ref="D8" si="24">(D9/24)</f>
        <v>0</v>
      </c>
      <c r="E8" s="872">
        <f t="shared" ref="E8" si="25">(E9/24)</f>
        <v>0</v>
      </c>
      <c r="F8" s="872">
        <f t="shared" ref="F8" si="26">(F9/24)</f>
        <v>0</v>
      </c>
      <c r="G8" s="855">
        <f t="shared" ref="G8" si="27">(G9/24)</f>
        <v>0</v>
      </c>
      <c r="H8" s="855">
        <f t="shared" ref="H8" si="28">(H9/24)</f>
        <v>0</v>
      </c>
      <c r="I8" s="855">
        <f t="shared" ref="I8" si="29">(I9/24)</f>
        <v>0</v>
      </c>
      <c r="J8" s="855">
        <f t="shared" ref="J8" si="30">(J9/24)</f>
        <v>0</v>
      </c>
      <c r="K8" s="855">
        <f t="shared" ref="K8" si="31">(K9/24)</f>
        <v>0</v>
      </c>
      <c r="L8" s="855">
        <f t="shared" ref="L8" si="32">(L9/24)</f>
        <v>0</v>
      </c>
      <c r="M8" s="855">
        <f t="shared" ref="M8" si="33">(M9/24)</f>
        <v>0</v>
      </c>
    </row>
    <row r="9" spans="1:13" ht="16" thickBot="1" x14ac:dyDescent="0.25">
      <c r="A9" s="740"/>
      <c r="B9" s="568"/>
      <c r="C9" s="654"/>
      <c r="D9" s="568"/>
      <c r="E9" s="654"/>
      <c r="F9" s="654"/>
      <c r="G9" s="571"/>
      <c r="H9" s="572"/>
      <c r="I9" s="571"/>
      <c r="J9" s="572"/>
      <c r="K9" s="571"/>
      <c r="L9" s="572"/>
      <c r="M9" s="573"/>
    </row>
    <row r="10" spans="1:13" x14ac:dyDescent="0.2">
      <c r="A10" s="743" t="s">
        <v>59</v>
      </c>
      <c r="B10" s="869">
        <f>(B11/24)</f>
        <v>0</v>
      </c>
      <c r="C10" s="870">
        <f t="shared" ref="C10" si="34">(C11/24)</f>
        <v>0</v>
      </c>
      <c r="D10" s="869">
        <f t="shared" ref="D10" si="35">(D11/24)</f>
        <v>0</v>
      </c>
      <c r="E10" s="870">
        <f t="shared" ref="E10" si="36">(E11/24)</f>
        <v>0</v>
      </c>
      <c r="F10" s="870">
        <f t="shared" ref="F10" si="37">(F11/24)</f>
        <v>0</v>
      </c>
      <c r="G10" s="856">
        <f t="shared" ref="G10" si="38">(G11/24)</f>
        <v>0</v>
      </c>
      <c r="H10" s="856">
        <f t="shared" ref="H10" si="39">(H11/24)</f>
        <v>0</v>
      </c>
      <c r="I10" s="856">
        <f t="shared" ref="I10" si="40">(I11/24)</f>
        <v>0</v>
      </c>
      <c r="J10" s="856">
        <f t="shared" ref="J10" si="41">(J11/24)</f>
        <v>0</v>
      </c>
      <c r="K10" s="856">
        <f t="shared" ref="K10" si="42">(K11/24)</f>
        <v>0</v>
      </c>
      <c r="L10" s="856">
        <f t="shared" ref="L10" si="43">(L11/24)</f>
        <v>0</v>
      </c>
      <c r="M10" s="857">
        <f t="shared" ref="M10" si="44">(M11/24)</f>
        <v>0</v>
      </c>
    </row>
    <row r="11" spans="1:13" ht="16" thickBot="1" x14ac:dyDescent="0.25">
      <c r="A11" s="744"/>
      <c r="B11" s="878"/>
      <c r="C11" s="879"/>
      <c r="D11" s="878"/>
      <c r="E11" s="879"/>
      <c r="F11" s="879"/>
      <c r="G11" s="860"/>
      <c r="H11" s="861"/>
      <c r="I11" s="860"/>
      <c r="J11" s="861"/>
      <c r="K11" s="860"/>
      <c r="L11" s="861"/>
      <c r="M11" s="862"/>
    </row>
    <row r="12" spans="1:13" x14ac:dyDescent="0.2">
      <c r="A12" s="570" t="s">
        <v>60</v>
      </c>
      <c r="B12" s="871">
        <f>(B13/24)</f>
        <v>1</v>
      </c>
      <c r="C12" s="872">
        <f t="shared" ref="C12" si="45">(C13/24)</f>
        <v>1</v>
      </c>
      <c r="D12" s="871">
        <f t="shared" ref="D12" si="46">(D13/24)</f>
        <v>1</v>
      </c>
      <c r="E12" s="872">
        <f t="shared" ref="E12" si="47">(E13/24)</f>
        <v>0</v>
      </c>
      <c r="F12" s="872">
        <f t="shared" ref="F12" si="48">(F13/24)</f>
        <v>1</v>
      </c>
      <c r="G12" s="855">
        <f t="shared" ref="G12" si="49">(G13/24)</f>
        <v>0</v>
      </c>
      <c r="H12" s="855">
        <f t="shared" ref="H12" si="50">(H13/24)</f>
        <v>0</v>
      </c>
      <c r="I12" s="855">
        <f t="shared" ref="I12" si="51">(I13/24)</f>
        <v>0</v>
      </c>
      <c r="J12" s="855">
        <f t="shared" ref="J12" si="52">(J13/24)</f>
        <v>0</v>
      </c>
      <c r="K12" s="855">
        <f t="shared" ref="K12" si="53">(K13/24)</f>
        <v>0</v>
      </c>
      <c r="L12" s="855">
        <f t="shared" ref="L12" si="54">(L13/24)</f>
        <v>0</v>
      </c>
      <c r="M12" s="855">
        <f t="shared" ref="M12" si="55">(M13/24)</f>
        <v>0</v>
      </c>
    </row>
    <row r="13" spans="1:13" ht="16" thickBot="1" x14ac:dyDescent="0.25">
      <c r="A13" s="745"/>
      <c r="B13" s="880">
        <v>24</v>
      </c>
      <c r="C13" s="881">
        <v>24</v>
      </c>
      <c r="D13" s="880">
        <v>24</v>
      </c>
      <c r="E13" s="881"/>
      <c r="F13" s="881">
        <v>24</v>
      </c>
      <c r="G13" s="571"/>
      <c r="H13" s="572"/>
      <c r="I13" s="571"/>
      <c r="J13" s="572"/>
      <c r="K13" s="571"/>
      <c r="L13" s="572"/>
      <c r="M13" s="573"/>
    </row>
    <row r="14" spans="1:13" x14ac:dyDescent="0.2">
      <c r="A14" s="747" t="s">
        <v>61</v>
      </c>
      <c r="B14" s="869">
        <f>(B15/24)</f>
        <v>0</v>
      </c>
      <c r="C14" s="870">
        <f t="shared" ref="C14" si="56">(C15/24)</f>
        <v>0</v>
      </c>
      <c r="D14" s="869">
        <f t="shared" ref="D14" si="57">(D15/24)</f>
        <v>0</v>
      </c>
      <c r="E14" s="870">
        <f t="shared" ref="E14" si="58">(E15/24)</f>
        <v>0</v>
      </c>
      <c r="F14" s="870">
        <f t="shared" ref="F14" si="59">(F15/24)</f>
        <v>0</v>
      </c>
      <c r="G14" s="856">
        <f t="shared" ref="G14" si="60">(G15/24)</f>
        <v>0</v>
      </c>
      <c r="H14" s="856">
        <f t="shared" ref="H14" si="61">(H15/24)</f>
        <v>0</v>
      </c>
      <c r="I14" s="856">
        <f t="shared" ref="I14" si="62">(I15/24)</f>
        <v>0</v>
      </c>
      <c r="J14" s="856">
        <f t="shared" ref="J14" si="63">(J15/24)</f>
        <v>0</v>
      </c>
      <c r="K14" s="856">
        <f t="shared" ref="K14" si="64">(K15/24)</f>
        <v>0</v>
      </c>
      <c r="L14" s="856">
        <f t="shared" ref="L14" si="65">(L15/24)</f>
        <v>0</v>
      </c>
      <c r="M14" s="857">
        <f t="shared" ref="M14" si="66">(M15/24)</f>
        <v>0</v>
      </c>
    </row>
    <row r="15" spans="1:13" ht="16" thickBot="1" x14ac:dyDescent="0.25">
      <c r="A15" s="744"/>
      <c r="B15" s="878"/>
      <c r="C15" s="879"/>
      <c r="D15" s="878"/>
      <c r="E15" s="879"/>
      <c r="F15" s="879"/>
      <c r="G15" s="860"/>
      <c r="H15" s="861"/>
      <c r="I15" s="860"/>
      <c r="J15" s="861"/>
      <c r="K15" s="860"/>
      <c r="L15" s="861"/>
      <c r="M15" s="862"/>
    </row>
    <row r="16" spans="1:13" ht="33" thickBot="1" x14ac:dyDescent="0.25">
      <c r="A16" s="746" t="s">
        <v>62</v>
      </c>
      <c r="B16" s="863"/>
      <c r="C16" s="864"/>
      <c r="D16" s="863"/>
      <c r="E16" s="864"/>
      <c r="F16" s="864"/>
      <c r="G16" s="865"/>
      <c r="H16" s="866"/>
      <c r="I16" s="865"/>
      <c r="J16" s="866"/>
      <c r="K16" s="865"/>
      <c r="L16" s="866"/>
      <c r="M16" s="867"/>
    </row>
    <row r="17" spans="1:13" ht="16" thickBot="1" x14ac:dyDescent="0.25"/>
    <row r="18" spans="1:13" ht="20" thickBot="1" x14ac:dyDescent="0.25">
      <c r="A18"/>
      <c r="B18" s="644" t="s">
        <v>63</v>
      </c>
      <c r="C18" s="645"/>
      <c r="D18" s="645"/>
      <c r="E18" s="646"/>
      <c r="F18" s="640">
        <f>AVERAGE(B2:F2)</f>
        <v>0.2</v>
      </c>
      <c r="G18"/>
      <c r="H18"/>
      <c r="I18"/>
      <c r="J18"/>
      <c r="K18"/>
      <c r="L18"/>
      <c r="M18"/>
    </row>
    <row r="19" spans="1:13" ht="20" thickBot="1" x14ac:dyDescent="0.25">
      <c r="A19"/>
      <c r="B19" s="647" t="s">
        <v>64</v>
      </c>
      <c r="C19" s="566"/>
      <c r="D19" s="566"/>
      <c r="E19" s="648"/>
      <c r="F19" s="641">
        <f>AVERAGE(B12:F12)</f>
        <v>0.8</v>
      </c>
      <c r="G19"/>
      <c r="H19"/>
      <c r="I19"/>
      <c r="J19"/>
      <c r="K19"/>
      <c r="L19"/>
      <c r="M19"/>
    </row>
    <row r="20" spans="1:13" ht="20" thickBot="1" x14ac:dyDescent="0.25">
      <c r="A20"/>
      <c r="B20" s="649" t="s">
        <v>65</v>
      </c>
      <c r="C20" s="650"/>
      <c r="D20" s="650"/>
      <c r="E20" s="651"/>
      <c r="F20" s="642">
        <f>'-6 Tracking'!S3</f>
        <v>1730.9</v>
      </c>
      <c r="G20"/>
      <c r="H20"/>
      <c r="I20"/>
      <c r="J20"/>
      <c r="K20"/>
      <c r="L20"/>
      <c r="M20"/>
    </row>
    <row r="21" spans="1:13" ht="20" thickBot="1" x14ac:dyDescent="0.25">
      <c r="A21"/>
      <c r="B21" s="634" t="s">
        <v>66</v>
      </c>
      <c r="C21" s="652"/>
      <c r="D21" s="652"/>
      <c r="E21" s="653"/>
      <c r="F21" s="643">
        <f>'-6 Tracking'!T3</f>
        <v>346.18</v>
      </c>
      <c r="G21" s="6" t="s">
        <v>67</v>
      </c>
      <c r="H21"/>
      <c r="I21"/>
      <c r="J21"/>
      <c r="K21"/>
      <c r="L21"/>
      <c r="M21"/>
    </row>
    <row r="22" spans="1:13" x14ac:dyDescent="0.2"/>
    <row r="23" spans="1:13" x14ac:dyDescent="0.2"/>
    <row r="24" spans="1:13" x14ac:dyDescent="0.2"/>
    <row r="25" spans="1:13" x14ac:dyDescent="0.2"/>
    <row r="26" spans="1:13" x14ac:dyDescent="0.2"/>
    <row r="27" spans="1:13" x14ac:dyDescent="0.2"/>
    <row r="28" spans="1:13" x14ac:dyDescent="0.2"/>
    <row r="29" spans="1:13" x14ac:dyDescent="0.2"/>
    <row r="30" spans="1:13" x14ac:dyDescent="0.2"/>
    <row r="31" spans="1:13" x14ac:dyDescent="0.2"/>
    <row r="32" spans="1:13"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sheetData>
  <sheetProtection formatCells="0" formatColumns="0" formatRows="0" insertColumns="0" insertRows="0" insertHyperlinks="0" deleteColumns="0" deleteRows="0" sort="0" autoFilter="0" pivotTables="0"/>
  <phoneticPr fontId="27" type="noConversion"/>
  <printOptions horizontalCentered="1" verticalCentered="1"/>
  <pageMargins left="0" right="0" top="0" bottom="0" header="0" footer="0"/>
  <pageSetup scale="28"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8">
    <pageSetUpPr fitToPage="1"/>
  </sheetPr>
  <dimension ref="A1:V37"/>
  <sheetViews>
    <sheetView zoomScale="110" zoomScaleNormal="110" workbookViewId="0">
      <pane ySplit="2" topLeftCell="A21" activePane="bottomLeft" state="frozen"/>
      <selection pane="bottomLeft"/>
    </sheetView>
  </sheetViews>
  <sheetFormatPr baseColWidth="10" defaultColWidth="8.5" defaultRowHeight="15" x14ac:dyDescent="0.2"/>
  <cols>
    <col min="1" max="1" width="13" customWidth="1"/>
    <col min="2" max="2" width="11.6640625" customWidth="1"/>
    <col min="3" max="3" width="10" bestFit="1" customWidth="1"/>
    <col min="12" max="12" width="9.1640625" style="2"/>
  </cols>
  <sheetData>
    <row r="1" spans="1:22" ht="33" customHeight="1" x14ac:dyDescent="0.2">
      <c r="A1" s="8" t="s">
        <v>478</v>
      </c>
      <c r="B1" s="12">
        <v>577.79999999999995</v>
      </c>
      <c r="C1" s="12">
        <v>496.2</v>
      </c>
      <c r="D1" s="12">
        <v>593</v>
      </c>
      <c r="E1" s="19">
        <v>392.5</v>
      </c>
      <c r="F1" s="19">
        <v>541.6</v>
      </c>
      <c r="G1" s="19">
        <v>566.6</v>
      </c>
      <c r="H1" s="12">
        <v>555.9</v>
      </c>
      <c r="I1" s="19">
        <v>565.5</v>
      </c>
      <c r="J1" s="12">
        <v>511.8</v>
      </c>
      <c r="K1" s="19">
        <v>522.70000000000005</v>
      </c>
      <c r="L1" s="12">
        <v>488.7</v>
      </c>
      <c r="M1" s="12">
        <v>447.9</v>
      </c>
      <c r="N1" s="12">
        <v>400.8</v>
      </c>
      <c r="O1" s="12">
        <v>414.5</v>
      </c>
      <c r="P1" s="12">
        <v>382.1</v>
      </c>
      <c r="Q1" s="19"/>
      <c r="R1" s="19"/>
    </row>
    <row r="2" spans="1:22" x14ac:dyDescent="0.2">
      <c r="A2" s="1"/>
      <c r="B2" s="10">
        <v>501</v>
      </c>
      <c r="C2" s="11">
        <v>502</v>
      </c>
      <c r="D2" s="19">
        <v>503</v>
      </c>
      <c r="E2" s="11">
        <v>504</v>
      </c>
      <c r="F2" s="10">
        <v>505</v>
      </c>
      <c r="G2" s="11">
        <v>506</v>
      </c>
      <c r="H2" s="10">
        <v>507</v>
      </c>
      <c r="I2" s="11">
        <v>508</v>
      </c>
      <c r="J2" s="10">
        <v>509</v>
      </c>
      <c r="K2" s="11">
        <v>510</v>
      </c>
      <c r="L2" s="10">
        <v>511</v>
      </c>
      <c r="M2" s="11">
        <v>512</v>
      </c>
      <c r="N2" s="10">
        <v>513</v>
      </c>
      <c r="O2" s="11">
        <v>514</v>
      </c>
      <c r="P2" s="10">
        <v>515</v>
      </c>
      <c r="Q2" s="19"/>
      <c r="R2" s="19"/>
      <c r="T2" s="15"/>
      <c r="U2" s="15"/>
      <c r="V2" s="15"/>
    </row>
    <row r="3" spans="1:22" x14ac:dyDescent="0.2">
      <c r="A3" s="28">
        <v>41609</v>
      </c>
      <c r="B3" s="80">
        <v>1.5</v>
      </c>
      <c r="C3" s="80"/>
      <c r="D3" s="80"/>
      <c r="E3" s="80"/>
      <c r="F3" s="80">
        <v>1.4</v>
      </c>
      <c r="G3" s="80">
        <v>1.9</v>
      </c>
      <c r="H3" s="80">
        <v>1.4</v>
      </c>
      <c r="I3" s="80">
        <v>1.9</v>
      </c>
      <c r="J3" s="80"/>
      <c r="K3" s="80">
        <v>1.2</v>
      </c>
      <c r="L3" s="80"/>
      <c r="M3" s="80"/>
      <c r="N3" s="80"/>
      <c r="O3" s="80"/>
      <c r="P3" s="80">
        <v>1.5</v>
      </c>
      <c r="Q3" s="12"/>
      <c r="R3" s="12"/>
      <c r="T3" s="15"/>
      <c r="U3" s="15"/>
      <c r="V3" s="15"/>
    </row>
    <row r="4" spans="1:22" x14ac:dyDescent="0.2">
      <c r="A4" s="28">
        <v>41610</v>
      </c>
      <c r="B4" s="29"/>
      <c r="C4" s="18"/>
      <c r="D4" s="18"/>
      <c r="E4" s="18"/>
      <c r="F4" s="18"/>
      <c r="G4" s="18"/>
      <c r="H4" s="18"/>
      <c r="I4" s="18"/>
      <c r="J4" s="18"/>
      <c r="K4" s="18"/>
      <c r="L4" s="18"/>
      <c r="M4" s="18"/>
      <c r="N4" s="18"/>
      <c r="O4" s="18"/>
      <c r="P4" s="18"/>
      <c r="Q4" s="12"/>
      <c r="R4" s="12"/>
    </row>
    <row r="5" spans="1:22" x14ac:dyDescent="0.2">
      <c r="A5" s="28">
        <v>41611</v>
      </c>
      <c r="B5" s="18"/>
      <c r="C5" s="18"/>
      <c r="D5" s="18"/>
      <c r="E5" s="18"/>
      <c r="F5" s="18"/>
      <c r="G5" s="18"/>
      <c r="H5" s="18"/>
      <c r="I5" s="18"/>
      <c r="J5" s="18"/>
      <c r="K5" s="18"/>
      <c r="L5" s="18"/>
      <c r="M5" s="18"/>
      <c r="N5" s="18"/>
      <c r="O5" s="18"/>
      <c r="P5" s="18"/>
      <c r="Q5" s="12"/>
      <c r="R5" s="12"/>
    </row>
    <row r="6" spans="1:22" x14ac:dyDescent="0.2">
      <c r="A6" s="28">
        <v>41612</v>
      </c>
      <c r="B6" s="18"/>
      <c r="C6" s="18"/>
      <c r="D6" s="18"/>
      <c r="E6" s="18"/>
      <c r="F6" s="18"/>
      <c r="G6" s="18"/>
      <c r="H6" s="18"/>
      <c r="I6" s="18"/>
      <c r="J6" s="18"/>
      <c r="K6" s="18"/>
      <c r="L6" s="18"/>
      <c r="M6" s="18"/>
      <c r="N6" s="18"/>
      <c r="O6" s="18"/>
      <c r="P6" s="18"/>
      <c r="Q6" s="12"/>
      <c r="R6" s="12"/>
    </row>
    <row r="7" spans="1:22" s="22" customFormat="1" x14ac:dyDescent="0.2">
      <c r="A7" s="28">
        <v>41613</v>
      </c>
      <c r="B7" s="27"/>
      <c r="C7" s="27"/>
      <c r="D7" s="27"/>
      <c r="E7" s="27"/>
      <c r="F7" s="27"/>
      <c r="G7" s="27"/>
      <c r="H7" s="27"/>
      <c r="I7" s="27"/>
      <c r="J7" s="27"/>
      <c r="K7" s="27"/>
      <c r="L7" s="27"/>
      <c r="M7" s="27"/>
      <c r="N7" s="27"/>
      <c r="O7" s="27"/>
      <c r="P7" s="27"/>
      <c r="Q7" s="21"/>
      <c r="R7" s="21"/>
    </row>
    <row r="8" spans="1:22" x14ac:dyDescent="0.2">
      <c r="A8" s="28">
        <v>41614</v>
      </c>
      <c r="B8" s="18"/>
      <c r="C8" s="18"/>
      <c r="D8" s="18"/>
      <c r="E8" s="18"/>
      <c r="F8" s="18"/>
      <c r="G8" s="18"/>
      <c r="H8" s="18"/>
      <c r="I8" s="18"/>
      <c r="J8" s="18"/>
      <c r="K8" s="18"/>
      <c r="L8" s="18"/>
      <c r="M8" s="18"/>
      <c r="N8" s="18"/>
      <c r="O8" s="18"/>
      <c r="P8" s="18"/>
      <c r="Q8" s="13"/>
      <c r="R8" s="12"/>
    </row>
    <row r="9" spans="1:22" s="15" customFormat="1" x14ac:dyDescent="0.2">
      <c r="A9" s="28">
        <v>41615</v>
      </c>
      <c r="B9" s="18"/>
      <c r="C9" s="18"/>
      <c r="D9" s="18"/>
      <c r="E9" s="18"/>
      <c r="F9" s="18"/>
      <c r="G9" s="18"/>
      <c r="H9" s="18"/>
      <c r="I9" s="18"/>
      <c r="J9" s="18"/>
      <c r="K9" s="18"/>
      <c r="L9" s="18"/>
      <c r="M9" s="18"/>
      <c r="N9" s="18"/>
      <c r="O9" s="18"/>
      <c r="P9" s="18"/>
      <c r="Q9" s="13"/>
      <c r="R9" s="13"/>
      <c r="T9" s="15">
        <v>579.29999999999995</v>
      </c>
    </row>
    <row r="10" spans="1:22" x14ac:dyDescent="0.2">
      <c r="A10" s="28">
        <v>41616</v>
      </c>
      <c r="B10" s="18"/>
      <c r="C10" s="18"/>
      <c r="D10" s="18"/>
      <c r="E10" s="18"/>
      <c r="F10" s="18"/>
      <c r="G10" s="18"/>
      <c r="H10" s="18"/>
      <c r="I10" s="18"/>
      <c r="J10" s="18"/>
      <c r="K10" s="18"/>
      <c r="L10" s="80">
        <v>2.2000000000000002</v>
      </c>
      <c r="M10" s="18"/>
      <c r="N10" s="80">
        <v>1.2</v>
      </c>
      <c r="O10" s="18"/>
      <c r="P10" s="18"/>
      <c r="Q10" s="13"/>
      <c r="R10" s="12"/>
      <c r="T10" s="5">
        <v>496.2</v>
      </c>
      <c r="U10" s="5" t="s">
        <v>397</v>
      </c>
    </row>
    <row r="11" spans="1:22" x14ac:dyDescent="0.2">
      <c r="A11" s="28">
        <v>41617</v>
      </c>
      <c r="B11" s="18"/>
      <c r="C11" s="18"/>
      <c r="D11" s="18"/>
      <c r="E11" s="18"/>
      <c r="F11" s="18"/>
      <c r="G11" s="18"/>
      <c r="H11" s="18"/>
      <c r="I11" s="18"/>
      <c r="J11" s="18"/>
      <c r="K11" s="18"/>
      <c r="L11" s="18"/>
      <c r="M11" s="18"/>
      <c r="N11" s="18"/>
      <c r="O11" s="18"/>
      <c r="P11" s="18"/>
      <c r="Q11" s="13"/>
      <c r="R11" s="13"/>
      <c r="T11" s="15">
        <v>593</v>
      </c>
      <c r="U11" s="15"/>
      <c r="V11" s="15"/>
    </row>
    <row r="12" spans="1:22" x14ac:dyDescent="0.2">
      <c r="A12" s="28">
        <v>41618</v>
      </c>
      <c r="B12" s="18"/>
      <c r="C12" s="18"/>
      <c r="D12" s="18"/>
      <c r="E12" s="18"/>
      <c r="F12" s="18"/>
      <c r="G12" s="18"/>
      <c r="H12" s="18"/>
      <c r="I12" s="18"/>
      <c r="J12" s="18"/>
      <c r="K12" s="18"/>
      <c r="L12" s="18"/>
      <c r="M12" s="18"/>
      <c r="N12" s="18"/>
      <c r="O12" s="18"/>
      <c r="P12" s="18"/>
      <c r="Q12" s="13"/>
      <c r="R12" s="13"/>
      <c r="T12" s="15">
        <v>392.5</v>
      </c>
      <c r="U12" s="15"/>
      <c r="V12" s="15"/>
    </row>
    <row r="13" spans="1:22" x14ac:dyDescent="0.2">
      <c r="A13" s="28">
        <v>41619</v>
      </c>
      <c r="B13" s="18"/>
      <c r="C13" s="18"/>
      <c r="D13" s="18"/>
      <c r="E13" s="18"/>
      <c r="F13" s="18"/>
      <c r="G13" s="18"/>
      <c r="H13" s="18"/>
      <c r="I13" s="18"/>
      <c r="J13" s="18"/>
      <c r="K13" s="18"/>
      <c r="L13" s="18"/>
      <c r="M13" s="18"/>
      <c r="N13" s="18"/>
      <c r="O13" s="18"/>
      <c r="P13" s="18"/>
      <c r="Q13" s="13"/>
      <c r="R13" s="12"/>
      <c r="T13">
        <v>543</v>
      </c>
    </row>
    <row r="14" spans="1:22" x14ac:dyDescent="0.2">
      <c r="A14" s="28">
        <v>41620</v>
      </c>
      <c r="B14" s="30"/>
      <c r="C14" s="31"/>
      <c r="D14" s="31"/>
      <c r="E14" s="31"/>
      <c r="F14" s="17"/>
      <c r="G14" s="31"/>
      <c r="H14" s="31"/>
      <c r="I14" s="17"/>
      <c r="J14" s="17"/>
      <c r="K14" s="13"/>
      <c r="L14" s="17"/>
      <c r="M14" s="17"/>
      <c r="N14" s="17"/>
      <c r="O14" s="17"/>
      <c r="P14" s="18"/>
      <c r="Q14" s="13"/>
      <c r="R14" s="12"/>
      <c r="T14">
        <v>568.5</v>
      </c>
      <c r="U14" s="5"/>
    </row>
    <row r="15" spans="1:22" x14ac:dyDescent="0.2">
      <c r="A15" s="28">
        <v>41621</v>
      </c>
      <c r="B15" s="18"/>
      <c r="C15" s="18"/>
      <c r="D15" s="18"/>
      <c r="E15" s="18"/>
      <c r="F15" s="18"/>
      <c r="G15" s="18"/>
      <c r="H15" s="18"/>
      <c r="I15" s="18"/>
      <c r="J15" s="18"/>
      <c r="K15" s="18"/>
      <c r="L15" s="18"/>
      <c r="M15" s="18"/>
      <c r="N15" s="18"/>
      <c r="O15" s="18"/>
      <c r="P15" s="18"/>
      <c r="Q15" s="13"/>
      <c r="R15" s="13"/>
      <c r="T15" s="15">
        <v>557.30000000000007</v>
      </c>
      <c r="U15" s="16"/>
      <c r="V15" s="15"/>
    </row>
    <row r="16" spans="1:22" x14ac:dyDescent="0.2">
      <c r="A16" s="28">
        <v>41622</v>
      </c>
      <c r="B16" s="18"/>
      <c r="C16" s="18"/>
      <c r="D16" s="18"/>
      <c r="E16" s="18"/>
      <c r="F16" s="17"/>
      <c r="G16" s="17"/>
      <c r="H16" s="17"/>
      <c r="I16" s="17"/>
      <c r="J16" s="17"/>
      <c r="K16" s="17"/>
      <c r="L16" s="13"/>
      <c r="M16" s="13"/>
      <c r="N16" s="18"/>
      <c r="O16" s="18"/>
      <c r="P16" s="18"/>
      <c r="Q16" s="13"/>
      <c r="R16" s="12"/>
      <c r="T16">
        <v>567.39999999999986</v>
      </c>
      <c r="U16" s="5"/>
    </row>
    <row r="17" spans="1:22" x14ac:dyDescent="0.2">
      <c r="A17" s="28">
        <v>41623</v>
      </c>
      <c r="B17" s="18"/>
      <c r="C17" s="18"/>
      <c r="D17" s="18"/>
      <c r="E17" s="18"/>
      <c r="F17" s="18"/>
      <c r="G17" s="18"/>
      <c r="H17" s="18"/>
      <c r="I17" s="18"/>
      <c r="J17" s="18"/>
      <c r="K17" s="18"/>
      <c r="L17" s="18"/>
      <c r="M17" s="18"/>
      <c r="N17" s="18"/>
      <c r="O17" s="18"/>
      <c r="P17" s="18"/>
      <c r="Q17" s="13"/>
      <c r="R17" s="12"/>
      <c r="T17">
        <v>511.79999999999995</v>
      </c>
      <c r="U17" s="5"/>
    </row>
    <row r="18" spans="1:22" x14ac:dyDescent="0.2">
      <c r="A18" s="28">
        <v>41624</v>
      </c>
      <c r="B18" s="18"/>
      <c r="C18" s="18"/>
      <c r="D18" s="18"/>
      <c r="E18" s="18"/>
      <c r="F18" s="18"/>
      <c r="G18" s="18"/>
      <c r="H18" s="18"/>
      <c r="I18" s="18"/>
      <c r="J18" s="18"/>
      <c r="K18" s="18"/>
      <c r="L18" s="18"/>
      <c r="M18" s="18"/>
      <c r="N18" s="18"/>
      <c r="O18" s="18"/>
      <c r="P18" s="18"/>
      <c r="Q18" s="13"/>
      <c r="R18" s="13"/>
      <c r="T18" s="15">
        <v>523.9</v>
      </c>
      <c r="U18" s="16"/>
      <c r="V18" s="15"/>
    </row>
    <row r="19" spans="1:22" x14ac:dyDescent="0.2">
      <c r="A19" s="28">
        <v>41625</v>
      </c>
      <c r="B19" s="18"/>
      <c r="C19" s="18"/>
      <c r="D19" s="18"/>
      <c r="E19" s="18"/>
      <c r="F19" s="18"/>
      <c r="G19" s="18"/>
      <c r="H19" s="18"/>
      <c r="I19" s="18"/>
      <c r="J19" s="18"/>
      <c r="K19" s="18"/>
      <c r="L19" s="18"/>
      <c r="M19" s="18"/>
      <c r="N19" s="18"/>
      <c r="O19" s="18"/>
      <c r="P19" s="18"/>
      <c r="Q19" s="13"/>
      <c r="R19" s="13"/>
      <c r="T19" s="15">
        <v>488.70000000000005</v>
      </c>
      <c r="U19" s="15"/>
      <c r="V19" s="15"/>
    </row>
    <row r="20" spans="1:22" x14ac:dyDescent="0.2">
      <c r="A20" s="28">
        <v>41626</v>
      </c>
      <c r="B20" s="18"/>
      <c r="C20" s="18"/>
      <c r="D20" s="18"/>
      <c r="E20" s="29"/>
      <c r="F20" s="18"/>
      <c r="G20" s="32"/>
      <c r="H20" s="18"/>
      <c r="I20" s="18"/>
      <c r="J20" s="33"/>
      <c r="K20" s="18"/>
      <c r="L20" s="18"/>
      <c r="M20" s="29"/>
      <c r="N20" s="18"/>
      <c r="O20" s="29"/>
      <c r="P20" s="18"/>
      <c r="Q20" s="13"/>
      <c r="R20" s="12"/>
      <c r="T20">
        <v>447.89999999999992</v>
      </c>
    </row>
    <row r="21" spans="1:22" x14ac:dyDescent="0.2">
      <c r="A21" s="28">
        <v>41627</v>
      </c>
      <c r="B21" s="18"/>
      <c r="C21" s="18"/>
      <c r="D21" s="18"/>
      <c r="E21" s="18"/>
      <c r="F21" s="18"/>
      <c r="G21" s="18"/>
      <c r="H21" s="18"/>
      <c r="I21" s="18"/>
      <c r="J21" s="18"/>
      <c r="K21" s="18"/>
      <c r="L21" s="18"/>
      <c r="M21" s="18"/>
      <c r="N21" s="18"/>
      <c r="O21" s="18"/>
      <c r="P21" s="18"/>
      <c r="Q21" s="12"/>
      <c r="R21" s="12"/>
      <c r="T21" s="12">
        <v>399.51</v>
      </c>
    </row>
    <row r="22" spans="1:22" x14ac:dyDescent="0.2">
      <c r="A22" s="28">
        <v>41628</v>
      </c>
      <c r="B22" s="18"/>
      <c r="C22" s="18"/>
      <c r="D22" s="18"/>
      <c r="E22" s="18"/>
      <c r="F22" s="18"/>
      <c r="G22" s="18"/>
      <c r="H22" s="18"/>
      <c r="I22" s="18"/>
      <c r="J22" s="18"/>
      <c r="K22" s="18"/>
      <c r="L22" s="18"/>
      <c r="M22" s="18"/>
      <c r="N22" s="18"/>
      <c r="O22" s="18"/>
      <c r="P22" s="18"/>
      <c r="Q22" s="13"/>
      <c r="R22" s="12"/>
      <c r="T22">
        <v>414.50000000000006</v>
      </c>
      <c r="V22">
        <v>496.2</v>
      </c>
    </row>
    <row r="23" spans="1:22" x14ac:dyDescent="0.2">
      <c r="A23" s="28">
        <v>41629</v>
      </c>
      <c r="B23" s="18"/>
      <c r="C23" s="18"/>
      <c r="D23" s="18"/>
      <c r="E23" s="18"/>
      <c r="F23" s="18"/>
      <c r="G23" s="18"/>
      <c r="H23" s="18"/>
      <c r="I23" s="18"/>
      <c r="J23" s="18"/>
      <c r="K23" s="18"/>
      <c r="L23" s="18"/>
      <c r="M23" s="18"/>
      <c r="N23" s="18"/>
      <c r="O23" s="18"/>
      <c r="P23" s="18"/>
      <c r="Q23" s="13"/>
      <c r="R23" s="12"/>
      <c r="T23">
        <v>383.60000000000008</v>
      </c>
    </row>
    <row r="24" spans="1:22" x14ac:dyDescent="0.2">
      <c r="A24" s="28">
        <v>41630</v>
      </c>
      <c r="B24" s="18"/>
      <c r="C24" s="18"/>
      <c r="D24" s="18"/>
      <c r="E24" s="18"/>
      <c r="F24" s="18"/>
      <c r="G24" s="18"/>
      <c r="H24" s="18"/>
      <c r="I24" s="18"/>
      <c r="J24" s="18"/>
      <c r="K24" s="18"/>
      <c r="L24" s="18"/>
      <c r="M24" s="18"/>
      <c r="N24" s="18"/>
      <c r="O24" s="18"/>
      <c r="P24" s="18"/>
      <c r="Q24" s="13"/>
      <c r="R24" s="12"/>
    </row>
    <row r="25" spans="1:22" x14ac:dyDescent="0.2">
      <c r="A25" s="28">
        <v>41631</v>
      </c>
      <c r="B25" s="18"/>
      <c r="C25" s="18"/>
      <c r="D25" s="18"/>
      <c r="E25" s="18"/>
      <c r="F25" s="18"/>
      <c r="G25" s="18"/>
      <c r="H25" s="18"/>
      <c r="I25" s="18"/>
      <c r="J25" s="18"/>
      <c r="K25" s="18"/>
      <c r="L25" s="18"/>
      <c r="M25" s="18"/>
      <c r="N25" s="18"/>
      <c r="O25" s="18"/>
      <c r="P25" s="18"/>
      <c r="Q25" s="13"/>
      <c r="R25" s="13"/>
    </row>
    <row r="26" spans="1:22" x14ac:dyDescent="0.2">
      <c r="A26" s="28">
        <v>41632</v>
      </c>
      <c r="B26" s="18"/>
      <c r="C26" s="18"/>
      <c r="D26" s="18"/>
      <c r="E26" s="18"/>
      <c r="F26" s="18"/>
      <c r="G26" s="18"/>
      <c r="H26" s="18"/>
      <c r="I26" s="18"/>
      <c r="J26" s="18"/>
      <c r="K26" s="18"/>
      <c r="L26" s="18"/>
      <c r="M26" s="18"/>
      <c r="N26" s="18"/>
      <c r="O26" s="18"/>
      <c r="P26" s="18"/>
      <c r="Q26" s="13"/>
      <c r="R26" s="13"/>
    </row>
    <row r="27" spans="1:22" x14ac:dyDescent="0.2">
      <c r="A27" s="28">
        <v>41633</v>
      </c>
      <c r="B27" s="18"/>
      <c r="C27" s="18"/>
      <c r="D27" s="18"/>
      <c r="E27" s="18"/>
      <c r="F27" s="18"/>
      <c r="G27" s="18"/>
      <c r="H27" s="18"/>
      <c r="I27" s="18"/>
      <c r="J27" s="18"/>
      <c r="K27" s="18"/>
      <c r="L27" s="18"/>
      <c r="M27" s="18"/>
      <c r="N27" s="18"/>
      <c r="O27" s="18"/>
      <c r="P27" s="18"/>
      <c r="Q27" s="13"/>
      <c r="R27" s="13"/>
    </row>
    <row r="28" spans="1:22" x14ac:dyDescent="0.2">
      <c r="A28" s="28">
        <v>41634</v>
      </c>
      <c r="B28" s="18"/>
      <c r="C28" s="18"/>
      <c r="D28" s="18"/>
      <c r="E28" s="18"/>
      <c r="F28" s="18"/>
      <c r="G28" s="18"/>
      <c r="H28" s="18"/>
      <c r="I28" s="18"/>
      <c r="J28" s="18"/>
      <c r="K28" s="18"/>
      <c r="L28" s="18"/>
      <c r="M28" s="18"/>
      <c r="N28" s="18"/>
      <c r="O28" s="18"/>
      <c r="P28" s="18"/>
      <c r="Q28" s="13"/>
      <c r="R28" s="13"/>
    </row>
    <row r="29" spans="1:22" x14ac:dyDescent="0.2">
      <c r="A29" s="28">
        <v>41635</v>
      </c>
      <c r="B29" s="18"/>
      <c r="C29" s="18"/>
      <c r="D29" s="18"/>
      <c r="E29" s="18"/>
      <c r="F29" s="18"/>
      <c r="G29" s="18"/>
      <c r="H29" s="18"/>
      <c r="I29" s="18"/>
      <c r="J29" s="18"/>
      <c r="K29" s="18"/>
      <c r="L29" s="18"/>
      <c r="M29" s="18"/>
      <c r="N29" s="18"/>
      <c r="O29" s="18"/>
      <c r="P29" s="18"/>
      <c r="Q29" s="13"/>
      <c r="R29" s="13"/>
    </row>
    <row r="30" spans="1:22" x14ac:dyDescent="0.2">
      <c r="A30" s="28">
        <v>41636</v>
      </c>
      <c r="B30" s="18"/>
      <c r="C30" s="18"/>
      <c r="D30" s="18"/>
      <c r="E30" s="18"/>
      <c r="F30" s="18"/>
      <c r="G30" s="18"/>
      <c r="H30" s="18"/>
      <c r="I30" s="18"/>
      <c r="J30" s="18"/>
      <c r="K30" s="18"/>
      <c r="L30" s="18"/>
      <c r="M30" s="18"/>
      <c r="N30" s="18"/>
      <c r="O30" s="18"/>
      <c r="P30" s="18"/>
      <c r="Q30" s="13"/>
      <c r="R30" s="13"/>
    </row>
    <row r="31" spans="1:22" x14ac:dyDescent="0.2">
      <c r="A31" s="28">
        <v>41637</v>
      </c>
      <c r="B31" s="18"/>
      <c r="C31" s="18"/>
      <c r="D31" s="18"/>
      <c r="E31" s="18"/>
      <c r="F31" s="18"/>
      <c r="G31" s="18"/>
      <c r="H31" s="18"/>
      <c r="I31" s="18"/>
      <c r="J31" s="18"/>
      <c r="K31" s="18"/>
      <c r="L31" s="18"/>
      <c r="M31" s="18"/>
      <c r="N31" s="18"/>
      <c r="O31" s="18"/>
      <c r="P31" s="18"/>
      <c r="Q31" s="13"/>
      <c r="R31" s="13"/>
    </row>
    <row r="32" spans="1:22" x14ac:dyDescent="0.2">
      <c r="A32" s="28">
        <v>41638</v>
      </c>
      <c r="B32" s="18"/>
      <c r="C32" s="18"/>
      <c r="D32" s="18"/>
      <c r="E32" s="18"/>
      <c r="F32" s="18"/>
      <c r="G32" s="18"/>
      <c r="H32" s="18"/>
      <c r="I32" s="18"/>
      <c r="J32" s="18"/>
      <c r="K32" s="18"/>
      <c r="L32" s="18"/>
      <c r="M32" s="18"/>
      <c r="N32" s="18"/>
      <c r="O32" s="18"/>
      <c r="P32" s="18"/>
      <c r="Q32" s="13"/>
      <c r="R32" s="13"/>
    </row>
    <row r="33" spans="1:18" x14ac:dyDescent="0.2">
      <c r="A33" s="28">
        <v>41639</v>
      </c>
      <c r="B33" s="18"/>
      <c r="C33" s="18"/>
      <c r="D33" s="18"/>
      <c r="E33" s="18"/>
      <c r="F33" s="18"/>
      <c r="G33" s="18"/>
      <c r="H33" s="18"/>
      <c r="I33" s="18"/>
      <c r="J33" s="18"/>
      <c r="K33" s="18"/>
      <c r="L33" s="18"/>
      <c r="M33" s="27"/>
      <c r="N33" s="18"/>
      <c r="O33" s="18"/>
      <c r="P33" s="18"/>
      <c r="Q33" s="12"/>
      <c r="R33" s="12"/>
    </row>
    <row r="34" spans="1:18" x14ac:dyDescent="0.2">
      <c r="A34" s="7" t="s">
        <v>397</v>
      </c>
      <c r="B34" s="18"/>
      <c r="C34" s="18"/>
      <c r="D34" s="20"/>
      <c r="E34" s="18"/>
      <c r="F34" s="18"/>
      <c r="G34" s="18"/>
      <c r="H34" s="18"/>
      <c r="I34" s="18"/>
      <c r="J34" s="18"/>
      <c r="K34" s="18"/>
      <c r="L34" s="18"/>
      <c r="M34" s="18"/>
      <c r="N34" s="18"/>
      <c r="O34" s="18"/>
      <c r="P34" s="18"/>
      <c r="Q34" s="12"/>
      <c r="R34" s="12"/>
    </row>
    <row r="35" spans="1:18" x14ac:dyDescent="0.2">
      <c r="A35" s="24"/>
      <c r="B35" s="9">
        <f>SUM(B3:B33)</f>
        <v>1.5</v>
      </c>
      <c r="C35" s="9">
        <f t="shared" ref="C35:O35" si="0">SUM(C3:C33)</f>
        <v>0</v>
      </c>
      <c r="D35" s="9">
        <f t="shared" si="0"/>
        <v>0</v>
      </c>
      <c r="E35" s="9">
        <f t="shared" si="0"/>
        <v>0</v>
      </c>
      <c r="F35" s="9">
        <f>SUM(F3:F33)</f>
        <v>1.4</v>
      </c>
      <c r="G35" s="9">
        <f t="shared" si="0"/>
        <v>1.9</v>
      </c>
      <c r="H35" s="9">
        <f t="shared" si="0"/>
        <v>1.4</v>
      </c>
      <c r="I35" s="9">
        <f t="shared" si="0"/>
        <v>1.9</v>
      </c>
      <c r="J35" s="9">
        <f t="shared" si="0"/>
        <v>0</v>
      </c>
      <c r="K35" s="9">
        <f t="shared" si="0"/>
        <v>1.2</v>
      </c>
      <c r="L35" s="9">
        <f t="shared" si="0"/>
        <v>2.2000000000000002</v>
      </c>
      <c r="M35" s="9">
        <f>SUM(M3:M33)</f>
        <v>0</v>
      </c>
      <c r="N35" s="9">
        <f t="shared" si="0"/>
        <v>1.2</v>
      </c>
      <c r="O35" s="9">
        <f t="shared" si="0"/>
        <v>0</v>
      </c>
      <c r="P35" s="9">
        <f>SUM(P3:P33)</f>
        <v>1.5</v>
      </c>
      <c r="Q35" s="12"/>
      <c r="R35" s="14">
        <f>SUM(B35:P35)</f>
        <v>14.2</v>
      </c>
    </row>
    <row r="37" spans="1:18" x14ac:dyDescent="0.2">
      <c r="A37" t="s">
        <v>479</v>
      </c>
      <c r="B37" s="23">
        <f>B1+B35</f>
        <v>579.29999999999995</v>
      </c>
      <c r="C37" s="23">
        <f t="shared" ref="C37:P37" si="1">C1+C35</f>
        <v>496.2</v>
      </c>
      <c r="D37" s="23">
        <f t="shared" si="1"/>
        <v>593</v>
      </c>
      <c r="E37" s="23">
        <f t="shared" si="1"/>
        <v>392.5</v>
      </c>
      <c r="F37" s="23">
        <f t="shared" si="1"/>
        <v>543</v>
      </c>
      <c r="G37" s="23">
        <f t="shared" si="1"/>
        <v>568.5</v>
      </c>
      <c r="H37" s="23">
        <f t="shared" si="1"/>
        <v>557.29999999999995</v>
      </c>
      <c r="I37" s="23">
        <f t="shared" si="1"/>
        <v>567.4</v>
      </c>
      <c r="J37" s="23">
        <f t="shared" si="1"/>
        <v>511.8</v>
      </c>
      <c r="K37" s="23">
        <f t="shared" si="1"/>
        <v>523.90000000000009</v>
      </c>
      <c r="L37" s="23">
        <f t="shared" si="1"/>
        <v>490.9</v>
      </c>
      <c r="M37" s="23">
        <f t="shared" si="1"/>
        <v>447.9</v>
      </c>
      <c r="N37" s="23">
        <f t="shared" si="1"/>
        <v>402</v>
      </c>
      <c r="O37" s="23">
        <f t="shared" si="1"/>
        <v>414.5</v>
      </c>
      <c r="P37" s="23">
        <f t="shared" si="1"/>
        <v>383.6</v>
      </c>
      <c r="Q37" s="2"/>
    </row>
  </sheetData>
  <pageMargins left="0.7" right="0.7" top="0.75" bottom="0.75" header="0.3" footer="0.3"/>
  <pageSetup scale="83" orientation="landscape" r:id="rId1"/>
  <ignoredErrors>
    <ignoredError sqref="B35:F35 G35:P35" formulaRange="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9"/>
  <dimension ref="A1:G38"/>
  <sheetViews>
    <sheetView topLeftCell="B1" workbookViewId="0">
      <selection activeCell="J10" sqref="J10"/>
    </sheetView>
  </sheetViews>
  <sheetFormatPr baseColWidth="10" defaultColWidth="8.5" defaultRowHeight="15" x14ac:dyDescent="0.2"/>
  <cols>
    <col min="1" max="1" width="21.5" customWidth="1"/>
    <col min="2" max="2" width="16" customWidth="1"/>
    <col min="3" max="3" width="18" customWidth="1"/>
    <col min="4" max="4" width="20" customWidth="1"/>
    <col min="5" max="5" width="9" customWidth="1"/>
    <col min="6" max="6" width="33.5" customWidth="1"/>
  </cols>
  <sheetData>
    <row r="1" spans="1:7" ht="20" customHeight="1" x14ac:dyDescent="0.2"/>
    <row r="2" spans="1:7" ht="20" customHeight="1" x14ac:dyDescent="0.25">
      <c r="A2" s="34" t="s">
        <v>480</v>
      </c>
      <c r="B2" s="34" t="s">
        <v>481</v>
      </c>
      <c r="C2" s="86" t="s">
        <v>482</v>
      </c>
      <c r="D2" s="81" t="s">
        <v>483</v>
      </c>
      <c r="E2" s="81" t="s">
        <v>484</v>
      </c>
      <c r="F2" s="81" t="s">
        <v>485</v>
      </c>
      <c r="G2" s="1"/>
    </row>
    <row r="3" spans="1:7" ht="16" x14ac:dyDescent="0.2">
      <c r="A3" s="35"/>
      <c r="B3" s="35" t="s">
        <v>486</v>
      </c>
      <c r="C3" s="82">
        <v>41607</v>
      </c>
      <c r="D3" s="87" t="s">
        <v>487</v>
      </c>
      <c r="E3" s="84">
        <v>18</v>
      </c>
      <c r="F3" s="89" t="s">
        <v>488</v>
      </c>
      <c r="G3" s="1" t="s">
        <v>489</v>
      </c>
    </row>
    <row r="4" spans="1:7" ht="16" x14ac:dyDescent="0.2">
      <c r="A4" s="35"/>
      <c r="B4" s="35" t="s">
        <v>486</v>
      </c>
      <c r="C4" s="82">
        <v>41607</v>
      </c>
      <c r="D4" s="87" t="s">
        <v>490</v>
      </c>
      <c r="E4" s="85">
        <v>12</v>
      </c>
      <c r="F4" s="88" t="s">
        <v>491</v>
      </c>
      <c r="G4" s="1" t="s">
        <v>489</v>
      </c>
    </row>
    <row r="5" spans="1:7" ht="25" x14ac:dyDescent="0.2">
      <c r="A5" s="36"/>
      <c r="B5" s="35" t="s">
        <v>486</v>
      </c>
      <c r="C5" s="82">
        <v>41607</v>
      </c>
      <c r="D5" s="87" t="s">
        <v>492</v>
      </c>
      <c r="E5" s="83">
        <v>12</v>
      </c>
      <c r="F5" s="90" t="s">
        <v>493</v>
      </c>
      <c r="G5" s="1" t="s">
        <v>489</v>
      </c>
    </row>
    <row r="6" spans="1:7" ht="27" x14ac:dyDescent="0.2">
      <c r="A6" s="35"/>
      <c r="B6" s="35" t="s">
        <v>486</v>
      </c>
      <c r="C6" s="82">
        <v>41607</v>
      </c>
      <c r="D6" s="87" t="s">
        <v>494</v>
      </c>
      <c r="E6" s="85">
        <v>12</v>
      </c>
      <c r="F6" s="88" t="s">
        <v>495</v>
      </c>
      <c r="G6" s="1" t="s">
        <v>489</v>
      </c>
    </row>
    <row r="7" spans="1:7" ht="18" x14ac:dyDescent="0.2">
      <c r="A7" s="36"/>
      <c r="B7" s="91">
        <v>508</v>
      </c>
      <c r="C7" s="82">
        <v>41607</v>
      </c>
      <c r="D7" s="87" t="s">
        <v>487</v>
      </c>
      <c r="E7" s="85">
        <v>3</v>
      </c>
      <c r="F7" s="89" t="s">
        <v>488</v>
      </c>
      <c r="G7" s="1" t="s">
        <v>489</v>
      </c>
    </row>
    <row r="8" spans="1:7" ht="18" x14ac:dyDescent="0.2">
      <c r="A8" s="36"/>
      <c r="B8" s="91">
        <v>508</v>
      </c>
      <c r="C8" s="82">
        <v>41607</v>
      </c>
      <c r="D8" s="87" t="s">
        <v>490</v>
      </c>
      <c r="E8" s="85">
        <v>2</v>
      </c>
      <c r="F8" s="88" t="s">
        <v>491</v>
      </c>
      <c r="G8" s="1" t="s">
        <v>489</v>
      </c>
    </row>
    <row r="9" spans="1:7" ht="25" x14ac:dyDescent="0.2">
      <c r="B9" s="91">
        <v>508</v>
      </c>
      <c r="C9" s="82">
        <v>41607</v>
      </c>
      <c r="D9" s="87" t="s">
        <v>492</v>
      </c>
      <c r="E9" s="35">
        <v>2</v>
      </c>
      <c r="F9" s="90" t="s">
        <v>493</v>
      </c>
      <c r="G9" s="1" t="s">
        <v>489</v>
      </c>
    </row>
    <row r="10" spans="1:7" ht="27" x14ac:dyDescent="0.2">
      <c r="B10" s="91">
        <v>508</v>
      </c>
      <c r="C10" s="82">
        <v>41607</v>
      </c>
      <c r="D10" s="87" t="s">
        <v>494</v>
      </c>
      <c r="E10" s="35">
        <v>2</v>
      </c>
      <c r="F10" s="88" t="s">
        <v>495</v>
      </c>
      <c r="G10" s="1" t="s">
        <v>489</v>
      </c>
    </row>
    <row r="11" spans="1:7" x14ac:dyDescent="0.2">
      <c r="B11" s="1"/>
      <c r="C11" s="1"/>
      <c r="D11" s="1"/>
      <c r="E11" s="1"/>
      <c r="F11" s="1"/>
      <c r="G11" s="1"/>
    </row>
    <row r="12" spans="1:7" x14ac:dyDescent="0.2">
      <c r="B12" s="1"/>
      <c r="C12" s="1"/>
      <c r="D12" s="1"/>
      <c r="E12" s="1"/>
      <c r="F12" s="1"/>
      <c r="G12" s="1"/>
    </row>
    <row r="13" spans="1:7" x14ac:dyDescent="0.2">
      <c r="B13" s="1"/>
      <c r="C13" s="1"/>
      <c r="D13" s="1"/>
      <c r="E13" s="1"/>
      <c r="F13" s="1"/>
      <c r="G13" s="1"/>
    </row>
    <row r="14" spans="1:7" x14ac:dyDescent="0.2">
      <c r="B14" s="1"/>
      <c r="C14" s="1"/>
      <c r="D14" s="1"/>
      <c r="E14" s="1"/>
      <c r="F14" s="1"/>
      <c r="G14" s="1"/>
    </row>
    <row r="15" spans="1:7" x14ac:dyDescent="0.2">
      <c r="B15" s="1"/>
      <c r="C15" s="1"/>
      <c r="D15" s="1"/>
      <c r="E15" s="1"/>
      <c r="F15" s="1"/>
      <c r="G15" s="1"/>
    </row>
    <row r="16" spans="1:7" x14ac:dyDescent="0.2">
      <c r="B16" s="1"/>
      <c r="C16" s="1"/>
      <c r="D16" s="1"/>
      <c r="E16" s="1"/>
      <c r="F16" s="1"/>
      <c r="G16" s="1"/>
    </row>
    <row r="17" spans="2:7" x14ac:dyDescent="0.2">
      <c r="B17" s="1"/>
      <c r="C17" s="1"/>
      <c r="D17" s="1"/>
      <c r="E17" s="1"/>
      <c r="F17" s="1"/>
      <c r="G17" s="1"/>
    </row>
    <row r="18" spans="2:7" x14ac:dyDescent="0.2">
      <c r="B18" s="1"/>
      <c r="C18" s="1"/>
      <c r="D18" s="1"/>
      <c r="E18" s="1"/>
      <c r="F18" s="1"/>
      <c r="G18" s="1"/>
    </row>
    <row r="19" spans="2:7" x14ac:dyDescent="0.2">
      <c r="B19" s="1"/>
      <c r="C19" s="1"/>
      <c r="D19" s="1"/>
      <c r="E19" s="1"/>
      <c r="F19" s="1"/>
      <c r="G19" s="1"/>
    </row>
    <row r="20" spans="2:7" x14ac:dyDescent="0.2">
      <c r="B20" s="1"/>
      <c r="C20" s="1"/>
      <c r="D20" s="1"/>
      <c r="E20" s="1"/>
      <c r="F20" s="1"/>
      <c r="G20" s="1"/>
    </row>
    <row r="21" spans="2:7" x14ac:dyDescent="0.2">
      <c r="B21" s="1"/>
      <c r="C21" s="1"/>
      <c r="D21" s="1"/>
      <c r="E21" s="1"/>
      <c r="F21" s="1"/>
      <c r="G21" s="1"/>
    </row>
    <row r="22" spans="2:7" x14ac:dyDescent="0.2">
      <c r="B22" s="1"/>
      <c r="C22" s="1"/>
      <c r="D22" s="1"/>
      <c r="E22" s="1"/>
      <c r="F22" s="1"/>
      <c r="G22" s="1"/>
    </row>
    <row r="23" spans="2:7" x14ac:dyDescent="0.2">
      <c r="B23" s="1"/>
      <c r="C23" s="1"/>
      <c r="D23" s="1"/>
      <c r="E23" s="1"/>
      <c r="F23" s="1"/>
      <c r="G23" s="1"/>
    </row>
    <row r="24" spans="2:7" x14ac:dyDescent="0.2">
      <c r="B24" s="1"/>
      <c r="C24" s="1"/>
      <c r="D24" s="1"/>
      <c r="E24" s="1"/>
      <c r="F24" s="1"/>
      <c r="G24" s="1"/>
    </row>
    <row r="25" spans="2:7" x14ac:dyDescent="0.2">
      <c r="B25" s="1"/>
      <c r="C25" s="1"/>
      <c r="D25" s="1"/>
      <c r="E25" s="1"/>
      <c r="F25" s="1"/>
      <c r="G25" s="1"/>
    </row>
    <row r="26" spans="2:7" x14ac:dyDescent="0.2">
      <c r="B26" s="1"/>
      <c r="C26" s="1"/>
      <c r="D26" s="1"/>
      <c r="E26" s="1"/>
      <c r="F26" s="1"/>
      <c r="G26" s="1"/>
    </row>
    <row r="27" spans="2:7" x14ac:dyDescent="0.2">
      <c r="B27" s="1"/>
      <c r="C27" s="1"/>
      <c r="D27" s="1"/>
      <c r="E27" s="1"/>
      <c r="F27" s="1"/>
      <c r="G27" s="1"/>
    </row>
    <row r="28" spans="2:7" x14ac:dyDescent="0.2">
      <c r="B28" s="1"/>
      <c r="C28" s="1"/>
      <c r="D28" s="1"/>
      <c r="E28" s="1"/>
      <c r="F28" s="1"/>
      <c r="G28" s="1"/>
    </row>
    <row r="29" spans="2:7" x14ac:dyDescent="0.2">
      <c r="B29" s="1"/>
      <c r="C29" s="1"/>
      <c r="D29" s="1"/>
      <c r="E29" s="1"/>
      <c r="F29" s="1"/>
      <c r="G29" s="1"/>
    </row>
    <row r="30" spans="2:7" x14ac:dyDescent="0.2">
      <c r="B30" s="1"/>
      <c r="C30" s="1"/>
      <c r="D30" s="1"/>
      <c r="E30" s="1"/>
      <c r="F30" s="1"/>
      <c r="G30" s="1"/>
    </row>
    <row r="31" spans="2:7" x14ac:dyDescent="0.2">
      <c r="B31" s="1"/>
      <c r="C31" s="1"/>
      <c r="D31" s="1"/>
      <c r="E31" s="1"/>
      <c r="F31" s="1"/>
      <c r="G31" s="1"/>
    </row>
    <row r="32" spans="2:7" x14ac:dyDescent="0.2">
      <c r="B32" s="1"/>
      <c r="C32" s="1"/>
      <c r="D32" s="1"/>
      <c r="E32" s="1"/>
      <c r="F32" s="1"/>
      <c r="G32" s="1"/>
    </row>
    <row r="33" spans="2:7" x14ac:dyDescent="0.2">
      <c r="B33" s="1"/>
      <c r="C33" s="1"/>
      <c r="D33" s="1"/>
      <c r="E33" s="1"/>
      <c r="F33" s="1"/>
      <c r="G33" s="1"/>
    </row>
    <row r="34" spans="2:7" x14ac:dyDescent="0.2">
      <c r="B34" s="1"/>
      <c r="C34" s="1"/>
      <c r="D34" s="1"/>
      <c r="E34" s="1"/>
      <c r="F34" s="1"/>
      <c r="G34" s="1"/>
    </row>
    <row r="35" spans="2:7" x14ac:dyDescent="0.2">
      <c r="B35" s="1"/>
      <c r="C35" s="1"/>
      <c r="D35" s="1"/>
      <c r="E35" s="1"/>
      <c r="F35" s="1"/>
      <c r="G35" s="1"/>
    </row>
    <row r="36" spans="2:7" x14ac:dyDescent="0.2">
      <c r="B36" s="1"/>
      <c r="C36" s="1"/>
      <c r="D36" s="1"/>
      <c r="E36" s="1"/>
      <c r="F36" s="1"/>
      <c r="G36" s="1"/>
    </row>
    <row r="37" spans="2:7" x14ac:dyDescent="0.2">
      <c r="B37" s="1"/>
      <c r="C37" s="1"/>
      <c r="D37" s="1"/>
      <c r="E37" s="1"/>
      <c r="F37" s="1"/>
      <c r="G37" s="1"/>
    </row>
    <row r="38" spans="2:7" x14ac:dyDescent="0.2">
      <c r="B38" s="1"/>
      <c r="C38" s="1"/>
      <c r="D38" s="1"/>
      <c r="E38" s="1"/>
      <c r="F38" s="1"/>
      <c r="G38" s="1"/>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A1:V46"/>
  <sheetViews>
    <sheetView workbookViewId="0">
      <pane ySplit="4" topLeftCell="A5" activePane="bottomLeft" state="frozen"/>
      <selection pane="bottomLeft" activeCell="Y32" sqref="Y32"/>
    </sheetView>
  </sheetViews>
  <sheetFormatPr baseColWidth="10" defaultColWidth="9.1640625" defaultRowHeight="15" x14ac:dyDescent="0.2"/>
  <cols>
    <col min="1" max="1" width="23.6640625" customWidth="1"/>
    <col min="2" max="3" width="3.5" customWidth="1"/>
    <col min="4" max="4" width="3.5" style="6" customWidth="1"/>
    <col min="5" max="10" width="3.5" style="26" customWidth="1"/>
    <col min="11" max="11" width="6.6640625" customWidth="1"/>
    <col min="12" max="19" width="3.5" customWidth="1"/>
    <col min="21" max="22" width="9.6640625" hidden="1" customWidth="1"/>
  </cols>
  <sheetData>
    <row r="1" spans="1:21" x14ac:dyDescent="0.2">
      <c r="A1" s="38">
        <f ca="1">U2</f>
        <v>45694</v>
      </c>
      <c r="T1" t="s">
        <v>397</v>
      </c>
    </row>
    <row r="2" spans="1:21" ht="90" customHeight="1" x14ac:dyDescent="0.2">
      <c r="A2" s="39" t="s">
        <v>496</v>
      </c>
      <c r="B2" s="40" t="s">
        <v>497</v>
      </c>
      <c r="C2" s="42" t="s">
        <v>498</v>
      </c>
      <c r="D2" s="41" t="s">
        <v>499</v>
      </c>
      <c r="E2" s="41" t="s">
        <v>500</v>
      </c>
      <c r="F2" s="41" t="s">
        <v>501</v>
      </c>
      <c r="G2" s="42" t="s">
        <v>502</v>
      </c>
      <c r="H2" s="41" t="s">
        <v>503</v>
      </c>
      <c r="I2" s="43" t="s">
        <v>504</v>
      </c>
      <c r="J2" s="41" t="s">
        <v>505</v>
      </c>
      <c r="K2" s="62" t="s">
        <v>506</v>
      </c>
      <c r="L2" s="42" t="s">
        <v>507</v>
      </c>
      <c r="M2" s="42" t="s">
        <v>508</v>
      </c>
      <c r="N2" s="42" t="s">
        <v>509</v>
      </c>
      <c r="O2" s="42" t="s">
        <v>510</v>
      </c>
      <c r="P2" s="44" t="s">
        <v>511</v>
      </c>
      <c r="Q2" s="45" t="s">
        <v>512</v>
      </c>
      <c r="R2" s="45" t="s">
        <v>513</v>
      </c>
      <c r="U2" s="56">
        <f ca="1">TODAY()</f>
        <v>45694</v>
      </c>
    </row>
    <row r="3" spans="1:21" ht="0.75" customHeight="1" x14ac:dyDescent="0.2">
      <c r="A3" s="46"/>
      <c r="B3" s="47"/>
      <c r="C3" s="47"/>
      <c r="D3" s="48" t="s">
        <v>514</v>
      </c>
      <c r="E3" s="49"/>
      <c r="F3" s="49"/>
      <c r="G3" s="49"/>
      <c r="H3" s="49"/>
      <c r="I3" s="49"/>
      <c r="J3" s="49"/>
      <c r="K3" s="50"/>
      <c r="L3" s="50"/>
      <c r="M3" s="50"/>
      <c r="N3" s="50"/>
      <c r="O3" s="50"/>
      <c r="P3" s="50"/>
      <c r="Q3" s="50"/>
      <c r="R3" s="50"/>
    </row>
    <row r="4" spans="1:21" x14ac:dyDescent="0.2">
      <c r="A4" s="71" t="s">
        <v>515</v>
      </c>
      <c r="B4" s="72"/>
      <c r="C4" s="72"/>
      <c r="D4" s="73"/>
      <c r="E4" s="73"/>
      <c r="F4" s="73"/>
      <c r="G4" s="73"/>
      <c r="H4" s="73"/>
      <c r="I4" s="73"/>
      <c r="J4" s="73"/>
      <c r="K4" s="74"/>
      <c r="L4" s="72"/>
      <c r="M4" s="72"/>
      <c r="N4" s="72"/>
      <c r="O4" s="72"/>
      <c r="P4" s="72"/>
      <c r="Q4" s="72"/>
      <c r="R4" s="72"/>
    </row>
    <row r="5" spans="1:21" ht="13.5" customHeight="1" x14ac:dyDescent="0.2">
      <c r="A5" s="68" t="s">
        <v>516</v>
      </c>
      <c r="B5" s="69"/>
      <c r="C5" s="69"/>
      <c r="D5" s="70"/>
      <c r="E5" s="70"/>
      <c r="F5" s="70"/>
      <c r="G5" s="70"/>
      <c r="H5" s="70"/>
      <c r="I5" s="70"/>
      <c r="J5" s="70"/>
      <c r="K5" s="37"/>
      <c r="L5" s="69"/>
      <c r="M5" s="69"/>
      <c r="N5" s="69"/>
      <c r="O5" s="69"/>
      <c r="P5" s="69"/>
      <c r="Q5" s="69"/>
      <c r="R5" s="69"/>
    </row>
    <row r="6" spans="1:21" ht="14.25" customHeight="1" x14ac:dyDescent="0.2">
      <c r="A6" s="66" t="s">
        <v>517</v>
      </c>
      <c r="B6" s="55"/>
      <c r="C6" s="1"/>
      <c r="D6" s="55"/>
      <c r="E6" s="55"/>
      <c r="F6" s="55"/>
      <c r="G6" s="55"/>
      <c r="H6" s="55"/>
      <c r="I6" s="55"/>
      <c r="J6" s="55"/>
      <c r="K6" s="53"/>
      <c r="L6" s="55"/>
      <c r="M6" s="53"/>
      <c r="N6" s="53"/>
      <c r="O6" s="55"/>
      <c r="P6" s="54"/>
      <c r="Q6" s="54"/>
      <c r="R6" s="54"/>
      <c r="S6" t="s">
        <v>397</v>
      </c>
    </row>
    <row r="7" spans="1:21" ht="14.25" customHeight="1" x14ac:dyDescent="0.2">
      <c r="A7" s="65" t="s">
        <v>518</v>
      </c>
      <c r="B7" s="55"/>
      <c r="C7" s="1"/>
      <c r="D7" s="55"/>
      <c r="E7" s="55"/>
      <c r="F7" s="55"/>
      <c r="G7" s="55"/>
      <c r="H7" s="55"/>
      <c r="I7" s="55"/>
      <c r="J7" s="55"/>
      <c r="K7" s="53"/>
      <c r="L7" s="55"/>
      <c r="M7" s="53"/>
      <c r="N7" s="53"/>
      <c r="O7" s="55"/>
      <c r="P7" s="54"/>
      <c r="Q7" s="54"/>
      <c r="R7" s="54"/>
    </row>
    <row r="8" spans="1:21" ht="13.5" customHeight="1" x14ac:dyDescent="0.2">
      <c r="A8" s="65" t="s">
        <v>519</v>
      </c>
      <c r="B8" s="55"/>
      <c r="C8" s="1"/>
      <c r="D8" s="55"/>
      <c r="E8" s="55"/>
      <c r="F8" s="55"/>
      <c r="G8" s="55"/>
      <c r="H8" s="55"/>
      <c r="I8" s="55"/>
      <c r="J8" s="55"/>
      <c r="K8" s="53"/>
      <c r="L8" s="55"/>
      <c r="M8" s="53"/>
      <c r="N8" s="53"/>
      <c r="O8" s="55"/>
      <c r="P8" s="54"/>
      <c r="Q8" s="54"/>
      <c r="R8" s="54"/>
    </row>
    <row r="9" spans="1:21" ht="14.25" customHeight="1" x14ac:dyDescent="0.2">
      <c r="A9" s="1" t="s">
        <v>520</v>
      </c>
      <c r="B9" s="55"/>
      <c r="C9" s="1"/>
      <c r="D9" s="55"/>
      <c r="E9" s="55"/>
      <c r="F9" s="55"/>
      <c r="G9" s="55"/>
      <c r="H9" s="55"/>
      <c r="I9" s="55"/>
      <c r="J9" s="55"/>
      <c r="K9" s="53"/>
      <c r="L9" s="55"/>
      <c r="M9" s="53"/>
      <c r="N9" s="53"/>
      <c r="O9" s="55"/>
      <c r="P9" s="54"/>
      <c r="Q9" s="54"/>
      <c r="R9" s="54"/>
    </row>
    <row r="10" spans="1:21" ht="14.25" customHeight="1" x14ac:dyDescent="0.2">
      <c r="A10" s="1" t="s">
        <v>521</v>
      </c>
      <c r="B10" s="55"/>
      <c r="C10" s="1"/>
      <c r="D10" s="55"/>
      <c r="E10" s="55"/>
      <c r="F10" s="52"/>
      <c r="G10" s="55"/>
      <c r="H10" s="55"/>
      <c r="I10" s="55"/>
      <c r="J10" s="55"/>
      <c r="K10" s="53"/>
      <c r="L10" s="55"/>
      <c r="M10" s="55"/>
      <c r="N10" s="53"/>
      <c r="O10" s="51"/>
      <c r="P10" s="54"/>
      <c r="Q10" s="54"/>
      <c r="R10" s="54"/>
    </row>
    <row r="11" spans="1:21" ht="14.25" customHeight="1" x14ac:dyDescent="0.2">
      <c r="A11" s="1" t="s">
        <v>522</v>
      </c>
      <c r="B11" s="55"/>
      <c r="C11" s="1"/>
      <c r="D11" s="55"/>
      <c r="E11" s="55"/>
      <c r="F11" s="52"/>
      <c r="G11" s="51"/>
      <c r="H11" s="55"/>
      <c r="I11" s="55"/>
      <c r="J11" s="55"/>
      <c r="K11" s="53"/>
      <c r="L11" s="55"/>
      <c r="M11" s="53"/>
      <c r="N11" s="53"/>
      <c r="O11" s="51"/>
      <c r="P11" s="54"/>
      <c r="Q11" s="54"/>
      <c r="R11" s="54"/>
    </row>
    <row r="12" spans="1:21" ht="14.25" customHeight="1" x14ac:dyDescent="0.2">
      <c r="A12" s="1" t="s">
        <v>523</v>
      </c>
      <c r="B12" s="55"/>
      <c r="C12" s="1"/>
      <c r="D12" s="55"/>
      <c r="E12" s="55"/>
      <c r="F12" s="55"/>
      <c r="G12" s="55"/>
      <c r="H12" s="55"/>
      <c r="I12" s="55"/>
      <c r="J12" s="55"/>
      <c r="K12" s="53"/>
      <c r="L12" s="55"/>
      <c r="M12" s="55"/>
      <c r="N12" s="53"/>
      <c r="O12" s="55"/>
      <c r="P12" s="54"/>
      <c r="Q12" s="54"/>
      <c r="R12" s="54"/>
    </row>
    <row r="13" spans="1:21" ht="14.25" customHeight="1" x14ac:dyDescent="0.2">
      <c r="A13" s="1" t="s">
        <v>524</v>
      </c>
      <c r="B13" s="55"/>
      <c r="C13" s="1"/>
      <c r="D13" s="55"/>
      <c r="E13" s="55"/>
      <c r="F13" s="52"/>
      <c r="G13" s="55"/>
      <c r="H13" s="55"/>
      <c r="I13" s="55"/>
      <c r="J13" s="55"/>
      <c r="K13" s="53"/>
      <c r="L13" s="51"/>
      <c r="M13" s="55"/>
      <c r="N13" s="53"/>
      <c r="O13" s="55"/>
      <c r="P13" s="54"/>
      <c r="Q13" s="54"/>
      <c r="R13" s="54"/>
    </row>
    <row r="14" spans="1:21" ht="14.25" customHeight="1" x14ac:dyDescent="0.2">
      <c r="A14" s="1" t="s">
        <v>525</v>
      </c>
      <c r="B14" s="55"/>
      <c r="C14" s="1"/>
      <c r="D14" s="55"/>
      <c r="E14" s="55"/>
      <c r="F14" s="52"/>
      <c r="G14" s="55"/>
      <c r="H14" s="55"/>
      <c r="I14" s="55"/>
      <c r="J14" s="55"/>
      <c r="K14" s="53"/>
      <c r="L14" s="51"/>
      <c r="M14" s="53"/>
      <c r="N14" s="53"/>
      <c r="O14" s="55"/>
      <c r="P14" s="54"/>
      <c r="Q14" s="54"/>
      <c r="R14" s="54"/>
    </row>
    <row r="15" spans="1:21" ht="14.25" customHeight="1" x14ac:dyDescent="0.2">
      <c r="A15" s="1" t="s">
        <v>526</v>
      </c>
      <c r="B15" s="55"/>
      <c r="C15" s="1"/>
      <c r="D15" s="55"/>
      <c r="E15" s="55"/>
      <c r="F15" s="52"/>
      <c r="G15" s="55"/>
      <c r="H15" s="55"/>
      <c r="I15" s="55"/>
      <c r="J15" s="55"/>
      <c r="K15" s="53"/>
      <c r="L15" s="51"/>
      <c r="M15" s="55"/>
      <c r="N15" s="55"/>
      <c r="O15" s="55"/>
      <c r="P15" s="54"/>
      <c r="Q15" s="54"/>
      <c r="R15" s="54"/>
    </row>
    <row r="16" spans="1:21" ht="14.25" customHeight="1" x14ac:dyDescent="0.2">
      <c r="A16" s="1" t="s">
        <v>527</v>
      </c>
      <c r="B16" s="55"/>
      <c r="C16" s="1"/>
      <c r="D16" s="55"/>
      <c r="E16" s="55"/>
      <c r="F16" s="55"/>
      <c r="G16" s="51"/>
      <c r="H16" s="55"/>
      <c r="I16" s="55"/>
      <c r="J16" s="55"/>
      <c r="K16" s="53"/>
      <c r="L16" s="55"/>
      <c r="M16" s="53"/>
      <c r="N16" s="53"/>
      <c r="O16" s="51"/>
      <c r="P16" s="54"/>
      <c r="Q16" s="54"/>
      <c r="R16" s="54"/>
    </row>
    <row r="17" spans="1:18" ht="14.25" customHeight="1" x14ac:dyDescent="0.2">
      <c r="A17" s="1" t="s">
        <v>528</v>
      </c>
      <c r="B17" s="55"/>
      <c r="C17" s="1"/>
      <c r="D17" s="55"/>
      <c r="E17" s="55"/>
      <c r="F17" s="55"/>
      <c r="G17" s="55"/>
      <c r="H17" s="55"/>
      <c r="I17" s="55"/>
      <c r="J17" s="55"/>
      <c r="K17" s="53"/>
      <c r="L17" s="55"/>
      <c r="M17" s="53"/>
      <c r="N17" s="55"/>
      <c r="O17" s="55"/>
      <c r="P17" s="54"/>
      <c r="Q17" s="54"/>
      <c r="R17" s="54"/>
    </row>
    <row r="18" spans="1:18" ht="14.25" customHeight="1" x14ac:dyDescent="0.2">
      <c r="A18" s="1" t="s">
        <v>529</v>
      </c>
      <c r="B18" s="55"/>
      <c r="C18" s="1"/>
      <c r="D18" s="55"/>
      <c r="E18" s="55"/>
      <c r="F18" s="55"/>
      <c r="G18" s="55"/>
      <c r="H18" s="55"/>
      <c r="I18" s="55"/>
      <c r="J18" s="55"/>
      <c r="K18" s="53"/>
      <c r="L18" s="51"/>
      <c r="M18" s="53"/>
      <c r="N18" s="53"/>
      <c r="O18" s="51"/>
      <c r="P18" s="54"/>
      <c r="Q18" s="54"/>
      <c r="R18" s="54"/>
    </row>
    <row r="19" spans="1:18" ht="14.25" customHeight="1" x14ac:dyDescent="0.2">
      <c r="A19" s="1" t="s">
        <v>530</v>
      </c>
      <c r="B19" s="55"/>
      <c r="C19" s="1"/>
      <c r="D19" s="55"/>
      <c r="E19" s="55"/>
      <c r="F19" s="51"/>
      <c r="G19" s="55"/>
      <c r="H19" s="55"/>
      <c r="I19" s="55"/>
      <c r="J19" s="55"/>
      <c r="K19" s="53"/>
      <c r="L19" s="51"/>
      <c r="M19" s="53"/>
      <c r="N19" s="53"/>
      <c r="O19" s="51"/>
      <c r="P19" s="54"/>
      <c r="Q19" s="54"/>
      <c r="R19" s="54"/>
    </row>
    <row r="20" spans="1:18" ht="14.25" customHeight="1" x14ac:dyDescent="0.2">
      <c r="A20" s="1" t="s">
        <v>531</v>
      </c>
      <c r="B20" s="55"/>
      <c r="C20" s="1"/>
      <c r="D20" s="55"/>
      <c r="E20" s="55"/>
      <c r="F20" s="57"/>
      <c r="G20" s="55"/>
      <c r="H20" s="57"/>
      <c r="I20" s="57"/>
      <c r="J20" s="57"/>
      <c r="K20" s="53"/>
      <c r="L20" s="55"/>
      <c r="M20" s="53"/>
      <c r="N20" s="53"/>
      <c r="O20" s="55"/>
      <c r="P20" s="54"/>
      <c r="Q20" s="54"/>
      <c r="R20" s="67"/>
    </row>
    <row r="21" spans="1:18" x14ac:dyDescent="0.2">
      <c r="A21" s="1" t="s">
        <v>532</v>
      </c>
      <c r="B21" s="55"/>
      <c r="C21" s="1"/>
      <c r="D21" s="55"/>
      <c r="E21" s="55"/>
      <c r="F21" s="57"/>
      <c r="G21" s="55"/>
      <c r="H21" s="57"/>
      <c r="I21" s="57"/>
      <c r="J21" s="57"/>
      <c r="K21" s="53"/>
      <c r="L21" s="55"/>
      <c r="M21" s="53"/>
      <c r="N21" s="53"/>
      <c r="O21" s="55"/>
      <c r="P21" s="54"/>
      <c r="Q21" s="54"/>
      <c r="R21" s="54"/>
    </row>
    <row r="22" spans="1:18" x14ac:dyDescent="0.2">
      <c r="A22" s="65" t="s">
        <v>533</v>
      </c>
      <c r="B22" s="55"/>
      <c r="C22" s="1"/>
      <c r="D22" s="51"/>
      <c r="E22" s="55"/>
      <c r="F22" s="52"/>
      <c r="G22" s="51"/>
      <c r="H22" s="55"/>
      <c r="I22" s="55"/>
      <c r="J22" s="55"/>
      <c r="K22" s="53"/>
      <c r="L22" s="55"/>
      <c r="M22" s="53"/>
      <c r="N22" s="53"/>
      <c r="O22" s="51"/>
      <c r="P22" s="54"/>
      <c r="Q22" s="54"/>
      <c r="R22" s="54"/>
    </row>
    <row r="23" spans="1:18" ht="14.25" customHeight="1" x14ac:dyDescent="0.2">
      <c r="A23" s="1" t="s">
        <v>534</v>
      </c>
      <c r="B23" s="55"/>
      <c r="C23" s="1"/>
      <c r="D23" s="55"/>
      <c r="E23" s="55"/>
      <c r="F23" s="55"/>
      <c r="G23" s="51"/>
      <c r="H23" s="55"/>
      <c r="I23" s="55"/>
      <c r="J23" s="55"/>
      <c r="K23" s="53"/>
      <c r="L23" s="55"/>
      <c r="M23" s="53"/>
      <c r="N23" s="53"/>
      <c r="O23" s="55"/>
      <c r="P23" s="54"/>
      <c r="Q23" s="54"/>
      <c r="R23" s="54"/>
    </row>
    <row r="24" spans="1:18" ht="14.25" customHeight="1" x14ac:dyDescent="0.2">
      <c r="A24" s="1" t="s">
        <v>535</v>
      </c>
      <c r="B24" s="55"/>
      <c r="C24" s="1"/>
      <c r="D24" s="55"/>
      <c r="E24" s="55"/>
      <c r="F24" s="55"/>
      <c r="G24" s="55"/>
      <c r="H24" s="55"/>
      <c r="I24" s="55"/>
      <c r="J24" s="55"/>
      <c r="K24" s="53"/>
      <c r="L24" s="55"/>
      <c r="M24" s="53"/>
      <c r="N24" s="53"/>
      <c r="O24" s="55"/>
      <c r="P24" s="54"/>
      <c r="Q24" s="54"/>
      <c r="R24" s="54"/>
    </row>
    <row r="25" spans="1:18" ht="12.75" customHeight="1" x14ac:dyDescent="0.2">
      <c r="A25" s="1" t="s">
        <v>536</v>
      </c>
      <c r="B25" s="55"/>
      <c r="C25" s="1"/>
      <c r="D25" s="55"/>
      <c r="E25" s="55"/>
      <c r="F25" s="55"/>
      <c r="G25" s="55"/>
      <c r="H25" s="55"/>
      <c r="I25" s="55"/>
      <c r="J25" s="55"/>
      <c r="K25" s="53"/>
      <c r="L25" s="55"/>
      <c r="M25" s="53"/>
      <c r="N25" s="53"/>
      <c r="O25" s="55"/>
      <c r="P25" s="54"/>
      <c r="Q25" s="54"/>
      <c r="R25" s="54"/>
    </row>
    <row r="26" spans="1:18" ht="14.25" customHeight="1" x14ac:dyDescent="0.2">
      <c r="A26" s="1" t="s">
        <v>537</v>
      </c>
      <c r="B26" s="55"/>
      <c r="C26" s="1"/>
      <c r="D26" s="55"/>
      <c r="E26" s="55"/>
      <c r="F26" s="51"/>
      <c r="G26" s="55"/>
      <c r="H26" s="57"/>
      <c r="I26" s="57"/>
      <c r="J26" s="57"/>
      <c r="K26" s="51"/>
      <c r="L26" s="55"/>
      <c r="M26" s="53"/>
      <c r="N26" s="53"/>
      <c r="O26" s="55"/>
      <c r="P26" s="54"/>
      <c r="Q26" s="54"/>
      <c r="R26" s="54"/>
    </row>
    <row r="27" spans="1:18" ht="14.25" customHeight="1" x14ac:dyDescent="0.2">
      <c r="A27" s="1" t="s">
        <v>538</v>
      </c>
      <c r="B27" s="55"/>
      <c r="C27" s="1"/>
      <c r="D27" s="55"/>
      <c r="E27" s="55"/>
      <c r="F27" s="51"/>
      <c r="G27" s="51"/>
      <c r="H27" s="57"/>
      <c r="I27" s="57"/>
      <c r="J27" s="53"/>
      <c r="K27" s="53"/>
      <c r="L27" s="55"/>
      <c r="M27" s="53"/>
      <c r="N27" s="53"/>
      <c r="O27" s="51"/>
      <c r="P27" s="54"/>
      <c r="Q27" s="54"/>
      <c r="R27" s="54"/>
    </row>
    <row r="28" spans="1:18" ht="14.25" customHeight="1" x14ac:dyDescent="0.2">
      <c r="A28" s="1" t="s">
        <v>539</v>
      </c>
      <c r="B28" s="55"/>
      <c r="C28" s="1"/>
      <c r="D28" s="55"/>
      <c r="E28" s="55"/>
      <c r="F28" s="51"/>
      <c r="G28" s="51"/>
      <c r="H28" s="57"/>
      <c r="I28" s="57"/>
      <c r="J28" s="55"/>
      <c r="K28" s="51"/>
      <c r="L28" s="55"/>
      <c r="M28" s="53"/>
      <c r="N28" s="53"/>
      <c r="O28" s="51"/>
      <c r="P28" s="54"/>
      <c r="Q28" s="54"/>
      <c r="R28" s="54"/>
    </row>
    <row r="29" spans="1:18" ht="14.25" customHeight="1" x14ac:dyDescent="0.2">
      <c r="A29" s="1" t="s">
        <v>540</v>
      </c>
      <c r="B29" s="55"/>
      <c r="C29" s="1"/>
      <c r="D29" s="51"/>
      <c r="E29" s="55"/>
      <c r="F29" s="55"/>
      <c r="G29" s="51"/>
      <c r="H29" s="53"/>
      <c r="I29" s="57"/>
      <c r="J29" s="63"/>
      <c r="K29" s="53"/>
      <c r="L29" s="55"/>
      <c r="M29" s="53"/>
      <c r="N29" s="53"/>
      <c r="O29" s="51"/>
      <c r="P29" s="54"/>
      <c r="Q29" s="54"/>
      <c r="R29" s="54"/>
    </row>
    <row r="30" spans="1:18" ht="14.25" customHeight="1" x14ac:dyDescent="0.2">
      <c r="A30" s="1" t="s">
        <v>541</v>
      </c>
      <c r="B30" s="55"/>
      <c r="C30" s="1"/>
      <c r="D30" s="55"/>
      <c r="E30" s="55"/>
      <c r="F30" s="55"/>
      <c r="G30" s="55"/>
      <c r="H30" s="51"/>
      <c r="I30" s="57"/>
      <c r="J30" s="57"/>
      <c r="K30" s="53"/>
      <c r="L30" s="55"/>
      <c r="M30" s="53"/>
      <c r="N30" s="53"/>
      <c r="O30" s="51"/>
      <c r="P30" s="54"/>
      <c r="Q30" s="54"/>
      <c r="R30" s="54"/>
    </row>
    <row r="31" spans="1:18" ht="14.25" customHeight="1" x14ac:dyDescent="0.2">
      <c r="A31" s="58" t="s">
        <v>542</v>
      </c>
      <c r="B31" s="55"/>
      <c r="C31" s="1"/>
      <c r="D31" s="55"/>
      <c r="E31" s="55"/>
      <c r="F31" s="55"/>
      <c r="G31" s="55"/>
      <c r="H31" s="51"/>
      <c r="I31" s="57"/>
      <c r="J31" s="55"/>
      <c r="K31" s="53"/>
      <c r="L31" s="55"/>
      <c r="M31" s="53"/>
      <c r="N31" s="53"/>
      <c r="O31" s="51"/>
      <c r="P31" s="54"/>
      <c r="Q31" s="54"/>
      <c r="R31" s="54"/>
    </row>
    <row r="32" spans="1:18" ht="14.25" customHeight="1" x14ac:dyDescent="0.2">
      <c r="A32" s="1" t="s">
        <v>543</v>
      </c>
      <c r="B32" s="55"/>
      <c r="C32" s="1"/>
      <c r="D32" s="51"/>
      <c r="E32" s="55"/>
      <c r="F32" s="55"/>
      <c r="G32" s="51"/>
      <c r="H32" s="57"/>
      <c r="I32" s="57"/>
      <c r="J32" s="51"/>
      <c r="K32" s="51"/>
      <c r="L32" s="55"/>
      <c r="M32" s="53"/>
      <c r="N32" s="53"/>
      <c r="O32" s="51"/>
      <c r="P32" s="54"/>
      <c r="Q32" s="54"/>
      <c r="R32" s="54"/>
    </row>
    <row r="33" spans="1:18" ht="14.25" customHeight="1" x14ac:dyDescent="0.2">
      <c r="A33" s="1" t="s">
        <v>544</v>
      </c>
      <c r="B33" s="55"/>
      <c r="C33" s="1"/>
      <c r="D33" s="55"/>
      <c r="E33" s="55"/>
      <c r="F33" s="55"/>
      <c r="G33" s="57"/>
      <c r="H33" s="57"/>
      <c r="I33" s="57"/>
      <c r="J33" s="55"/>
      <c r="K33" s="51"/>
      <c r="L33" s="55"/>
      <c r="M33" s="53"/>
      <c r="N33" s="53"/>
      <c r="O33" s="55"/>
      <c r="P33" s="54"/>
      <c r="Q33" s="54"/>
      <c r="R33" s="64"/>
    </row>
    <row r="34" spans="1:18" ht="14.25" customHeight="1" x14ac:dyDescent="0.2">
      <c r="A34" s="1" t="s">
        <v>545</v>
      </c>
      <c r="B34" s="55"/>
      <c r="C34" s="1"/>
      <c r="D34" s="51"/>
      <c r="E34" s="55"/>
      <c r="F34" s="55"/>
      <c r="G34" s="51"/>
      <c r="H34" s="59"/>
      <c r="I34" s="59"/>
      <c r="J34" s="59"/>
      <c r="K34" s="60"/>
      <c r="L34" s="55"/>
      <c r="M34" s="60"/>
      <c r="N34" s="60"/>
      <c r="O34" s="55"/>
      <c r="P34" s="61"/>
      <c r="Q34" s="61"/>
      <c r="R34" s="64"/>
    </row>
    <row r="35" spans="1:18" ht="14.25" customHeight="1" x14ac:dyDescent="0.2">
      <c r="A35" s="58" t="s">
        <v>546</v>
      </c>
      <c r="B35" s="55"/>
      <c r="C35" s="1"/>
      <c r="D35" s="55"/>
      <c r="E35" s="55"/>
      <c r="F35" s="57"/>
      <c r="G35" s="57"/>
      <c r="H35" s="57"/>
      <c r="I35" s="57"/>
      <c r="J35" s="57"/>
      <c r="K35" s="53"/>
      <c r="L35" s="55"/>
      <c r="M35" s="51"/>
      <c r="N35" s="53"/>
      <c r="O35" s="51"/>
      <c r="P35" s="54"/>
      <c r="Q35" s="54"/>
      <c r="R35" s="54"/>
    </row>
    <row r="36" spans="1:18" ht="14.25" customHeight="1" x14ac:dyDescent="0.2">
      <c r="A36" s="58" t="s">
        <v>547</v>
      </c>
      <c r="B36" s="51"/>
      <c r="C36" s="58"/>
      <c r="D36" s="51"/>
      <c r="E36" s="51"/>
      <c r="F36" s="59"/>
      <c r="G36" s="59"/>
      <c r="H36" s="59"/>
      <c r="I36" s="59"/>
      <c r="J36" s="59"/>
      <c r="K36" s="60"/>
      <c r="L36" s="51"/>
      <c r="M36" s="51"/>
      <c r="N36" s="60"/>
      <c r="O36" s="51"/>
      <c r="P36" s="61"/>
      <c r="Q36" s="61"/>
      <c r="R36" s="61"/>
    </row>
    <row r="37" spans="1:18" x14ac:dyDescent="0.2">
      <c r="A37" s="58" t="s">
        <v>548</v>
      </c>
      <c r="B37" s="51"/>
      <c r="C37" s="58"/>
      <c r="D37" s="51"/>
      <c r="E37" s="51"/>
      <c r="F37" s="59"/>
      <c r="G37" s="59"/>
      <c r="H37" s="59"/>
      <c r="I37" s="59"/>
      <c r="J37" s="59"/>
      <c r="K37" s="60"/>
      <c r="L37" s="51"/>
      <c r="M37" s="51"/>
      <c r="N37" s="60"/>
      <c r="O37" s="51"/>
      <c r="P37" s="61"/>
      <c r="Q37" s="61"/>
      <c r="R37" s="61"/>
    </row>
    <row r="38" spans="1:18" ht="16" thickBot="1" x14ac:dyDescent="0.25">
      <c r="A38" s="75" t="s">
        <v>549</v>
      </c>
      <c r="B38" s="51"/>
      <c r="C38" s="58"/>
      <c r="D38" s="51"/>
      <c r="E38" s="51"/>
      <c r="F38" s="59"/>
      <c r="G38" s="59"/>
      <c r="H38" s="59"/>
      <c r="I38" s="59"/>
      <c r="J38" s="59"/>
      <c r="K38" s="60"/>
      <c r="L38" s="51"/>
      <c r="M38" s="51"/>
      <c r="N38" s="60"/>
      <c r="O38" s="51"/>
      <c r="P38" s="61"/>
      <c r="Q38" s="61"/>
      <c r="R38" s="61"/>
    </row>
    <row r="39" spans="1:18" x14ac:dyDescent="0.2">
      <c r="A39" s="76" t="s">
        <v>550</v>
      </c>
      <c r="B39" s="19"/>
      <c r="C39" s="77"/>
      <c r="D39" s="183"/>
      <c r="E39" s="78"/>
      <c r="F39" s="78"/>
      <c r="G39" s="78"/>
      <c r="H39" s="78"/>
      <c r="I39" s="78"/>
      <c r="J39" s="78"/>
      <c r="K39" s="77"/>
      <c r="L39" s="77"/>
      <c r="M39" s="77"/>
      <c r="N39" s="77"/>
      <c r="O39" s="77"/>
      <c r="P39" s="77"/>
      <c r="Q39" s="77"/>
      <c r="R39" s="79"/>
    </row>
    <row r="40" spans="1:18" x14ac:dyDescent="0.2">
      <c r="A40" s="1" t="s">
        <v>551</v>
      </c>
      <c r="B40" s="19"/>
      <c r="C40" s="77"/>
      <c r="D40" s="183"/>
      <c r="E40" s="78"/>
      <c r="F40" s="78"/>
      <c r="G40" s="78"/>
      <c r="H40" s="78"/>
      <c r="I40" s="78"/>
      <c r="J40" s="78"/>
      <c r="K40" s="77"/>
      <c r="L40" s="77"/>
      <c r="M40" s="77"/>
      <c r="N40" s="77"/>
      <c r="O40" s="77"/>
      <c r="P40" s="77"/>
      <c r="Q40" s="77"/>
      <c r="R40" s="79"/>
    </row>
    <row r="41" spans="1:18" x14ac:dyDescent="0.2">
      <c r="A41" s="1" t="s">
        <v>552</v>
      </c>
      <c r="B41" s="19"/>
      <c r="C41" s="77"/>
      <c r="D41" s="183"/>
      <c r="E41" s="78"/>
      <c r="F41" s="78"/>
      <c r="G41" s="78"/>
      <c r="H41" s="78"/>
      <c r="I41" s="78"/>
      <c r="J41" s="78"/>
      <c r="K41" s="77"/>
      <c r="L41" s="77"/>
      <c r="M41" s="77"/>
      <c r="N41" s="77"/>
      <c r="O41" s="77"/>
      <c r="P41" s="77"/>
      <c r="Q41" s="77"/>
      <c r="R41" s="79"/>
    </row>
    <row r="42" spans="1:18" x14ac:dyDescent="0.2">
      <c r="A42" s="1" t="s">
        <v>553</v>
      </c>
      <c r="B42" s="19"/>
      <c r="C42" s="77"/>
      <c r="D42" s="183"/>
      <c r="E42" s="78"/>
      <c r="F42" s="78"/>
      <c r="G42" s="78"/>
      <c r="H42" s="78"/>
      <c r="I42" s="78"/>
      <c r="J42" s="78"/>
      <c r="K42" s="77"/>
      <c r="L42" s="77"/>
      <c r="M42" s="77"/>
      <c r="N42" s="77"/>
      <c r="O42" s="77"/>
      <c r="P42" s="77"/>
      <c r="Q42" s="77"/>
      <c r="R42" s="79"/>
    </row>
    <row r="43" spans="1:18" x14ac:dyDescent="0.2">
      <c r="A43" s="1" t="s">
        <v>554</v>
      </c>
      <c r="B43" s="19"/>
      <c r="C43" s="77"/>
      <c r="D43" s="183"/>
      <c r="E43" s="78"/>
      <c r="F43" s="78"/>
      <c r="G43" s="78"/>
      <c r="H43" s="78"/>
      <c r="I43" s="78"/>
      <c r="J43" s="78"/>
      <c r="K43" s="77"/>
      <c r="L43" s="77"/>
      <c r="M43" s="77"/>
      <c r="N43" s="77"/>
      <c r="O43" s="77"/>
      <c r="P43" s="77"/>
      <c r="Q43" s="77"/>
      <c r="R43" s="79"/>
    </row>
    <row r="44" spans="1:18" x14ac:dyDescent="0.2">
      <c r="A44" s="76" t="s">
        <v>555</v>
      </c>
      <c r="B44" s="19"/>
      <c r="C44" s="77"/>
      <c r="D44" s="183"/>
      <c r="E44" s="78"/>
      <c r="F44" s="78"/>
      <c r="G44" s="78"/>
      <c r="H44" s="78"/>
      <c r="I44" s="78"/>
      <c r="J44" s="78"/>
      <c r="K44" s="77"/>
      <c r="L44" s="77"/>
      <c r="M44" s="77"/>
      <c r="N44" s="77"/>
      <c r="O44" s="77"/>
      <c r="P44" s="77"/>
      <c r="Q44" s="77"/>
      <c r="R44" s="79"/>
    </row>
    <row r="45" spans="1:18" x14ac:dyDescent="0.2">
      <c r="A45" s="1" t="s">
        <v>556</v>
      </c>
      <c r="B45" s="19"/>
      <c r="C45" s="77"/>
      <c r="D45" s="183"/>
      <c r="E45" s="78"/>
      <c r="F45" s="78"/>
      <c r="G45" s="78"/>
      <c r="H45" s="78"/>
      <c r="I45" s="78"/>
      <c r="J45" s="78"/>
      <c r="K45" s="77"/>
      <c r="L45" s="77"/>
      <c r="M45" s="77"/>
      <c r="N45" s="77"/>
      <c r="O45" s="77"/>
      <c r="P45" s="77"/>
      <c r="Q45" s="77"/>
      <c r="R45" s="79"/>
    </row>
    <row r="46" spans="1:18" x14ac:dyDescent="0.2">
      <c r="A46" s="1" t="s">
        <v>557</v>
      </c>
      <c r="B46" s="1"/>
      <c r="C46" s="77"/>
      <c r="D46" s="183"/>
      <c r="E46" s="78"/>
      <c r="F46" s="78"/>
      <c r="G46" s="78"/>
      <c r="H46" s="78"/>
      <c r="I46" s="78"/>
      <c r="J46" s="78"/>
      <c r="K46" s="77"/>
      <c r="L46" s="77"/>
      <c r="M46" s="77"/>
      <c r="N46" s="77"/>
      <c r="O46" s="77"/>
      <c r="P46" s="77"/>
      <c r="Q46" s="77"/>
      <c r="R46" s="79"/>
    </row>
  </sheetData>
  <sortState xmlns:xlrd2="http://schemas.microsoft.com/office/spreadsheetml/2017/richdata2" ref="A24:A40">
    <sortCondition ref="A24"/>
  </sortState>
  <pageMargins left="0.7" right="0.7" top="0.5" bottom="0.5" header="0.3" footer="0.3"/>
  <pageSetup orientation="portrait" blackAndWhite="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0D2CC-BA73-4B3E-91D3-82D16FA24016}">
  <sheetPr>
    <tabColor rgb="FF7030A0"/>
  </sheetPr>
  <dimension ref="A1:N74"/>
  <sheetViews>
    <sheetView zoomScale="80" zoomScaleNormal="80" workbookViewId="0">
      <pane ySplit="3" topLeftCell="A18" activePane="bottomLeft" state="frozen"/>
      <selection pane="bottomLeft" activeCell="P18" sqref="P18"/>
    </sheetView>
  </sheetViews>
  <sheetFormatPr baseColWidth="10" defaultColWidth="8.83203125" defaultRowHeight="15" x14ac:dyDescent="0.2"/>
  <cols>
    <col min="1" max="1" width="18" style="4" customWidth="1"/>
  </cols>
  <sheetData>
    <row r="1" spans="1:14" ht="37" customHeight="1" thickBot="1" x14ac:dyDescent="0.25">
      <c r="A1" s="1031" t="s">
        <v>558</v>
      </c>
      <c r="B1" s="1032"/>
      <c r="C1" s="1032"/>
      <c r="D1" s="1032"/>
      <c r="E1" s="1032"/>
      <c r="F1" s="1032"/>
      <c r="G1" s="1032"/>
      <c r="H1" s="1032"/>
      <c r="I1" s="1032"/>
      <c r="J1" s="1032"/>
      <c r="K1" s="1032"/>
      <c r="L1" s="1033"/>
    </row>
    <row r="2" spans="1:14" ht="37" customHeight="1" thickBot="1" x14ac:dyDescent="0.25">
      <c r="A2" s="1034" t="s">
        <v>559</v>
      </c>
      <c r="B2" s="1035"/>
      <c r="C2" s="1035"/>
      <c r="D2" s="1035"/>
      <c r="E2" s="1035"/>
      <c r="F2" s="1035"/>
      <c r="G2" s="1035"/>
      <c r="H2" s="1035"/>
      <c r="I2" s="1035"/>
      <c r="J2" s="1035"/>
      <c r="K2" s="1035"/>
      <c r="L2" s="1036"/>
    </row>
    <row r="3" spans="1:14" ht="31" customHeight="1" thickBot="1" x14ac:dyDescent="0.25">
      <c r="A3" s="614" t="s">
        <v>560</v>
      </c>
      <c r="B3" s="615" t="s">
        <v>561</v>
      </c>
      <c r="C3" s="616" t="s">
        <v>562</v>
      </c>
      <c r="D3" s="616" t="s">
        <v>563</v>
      </c>
      <c r="E3" s="616" t="s">
        <v>564</v>
      </c>
      <c r="F3" s="616" t="s">
        <v>565</v>
      </c>
      <c r="G3" s="616" t="s">
        <v>566</v>
      </c>
      <c r="H3" s="616" t="s">
        <v>567</v>
      </c>
      <c r="I3" s="616" t="s">
        <v>568</v>
      </c>
      <c r="J3" s="616" t="s">
        <v>569</v>
      </c>
      <c r="K3" s="616" t="s">
        <v>570</v>
      </c>
      <c r="L3" s="616" t="s">
        <v>571</v>
      </c>
    </row>
    <row r="4" spans="1:14" ht="18" thickTop="1" thickBot="1" x14ac:dyDescent="0.25">
      <c r="A4" s="907" t="s">
        <v>572</v>
      </c>
      <c r="B4" s="607">
        <v>11000</v>
      </c>
      <c r="C4" s="607" t="s">
        <v>514</v>
      </c>
      <c r="D4" s="607" t="s">
        <v>514</v>
      </c>
      <c r="E4" s="607" t="s">
        <v>514</v>
      </c>
      <c r="F4" s="607" t="s">
        <v>514</v>
      </c>
      <c r="G4" s="607" t="s">
        <v>514</v>
      </c>
      <c r="H4" s="607" t="s">
        <v>514</v>
      </c>
      <c r="I4" s="607" t="s">
        <v>514</v>
      </c>
      <c r="J4" s="607" t="s">
        <v>514</v>
      </c>
      <c r="K4" s="607" t="s">
        <v>514</v>
      </c>
      <c r="L4" s="607"/>
    </row>
    <row r="5" spans="1:14" ht="33" thickBot="1" x14ac:dyDescent="0.25">
      <c r="A5" s="907" t="s">
        <v>573</v>
      </c>
      <c r="B5" s="607">
        <v>11000</v>
      </c>
      <c r="C5" s="607" t="s">
        <v>514</v>
      </c>
      <c r="D5" s="607" t="s">
        <v>514</v>
      </c>
      <c r="E5" s="607" t="s">
        <v>514</v>
      </c>
      <c r="F5" s="607" t="s">
        <v>514</v>
      </c>
      <c r="G5" s="607" t="s">
        <v>514</v>
      </c>
      <c r="H5" s="607" t="s">
        <v>514</v>
      </c>
      <c r="I5" s="607" t="s">
        <v>514</v>
      </c>
      <c r="J5" s="607" t="s">
        <v>514</v>
      </c>
      <c r="K5" s="607" t="s">
        <v>514</v>
      </c>
      <c r="L5" s="607">
        <v>1</v>
      </c>
    </row>
    <row r="6" spans="1:14" ht="17" thickBot="1" x14ac:dyDescent="0.25">
      <c r="A6" s="907" t="s">
        <v>574</v>
      </c>
      <c r="B6" s="607">
        <v>12000</v>
      </c>
      <c r="C6" s="607" t="s">
        <v>514</v>
      </c>
      <c r="D6" s="607" t="s">
        <v>514</v>
      </c>
      <c r="E6" s="607" t="s">
        <v>514</v>
      </c>
      <c r="F6" s="607" t="s">
        <v>514</v>
      </c>
      <c r="G6" s="607" t="s">
        <v>514</v>
      </c>
      <c r="H6" s="607" t="s">
        <v>514</v>
      </c>
      <c r="I6" s="607" t="s">
        <v>514</v>
      </c>
      <c r="J6" s="607" t="s">
        <v>514</v>
      </c>
      <c r="K6" s="607" t="s">
        <v>514</v>
      </c>
      <c r="L6" s="607">
        <v>2</v>
      </c>
      <c r="N6" s="22"/>
    </row>
    <row r="7" spans="1:14" ht="17" thickBot="1" x14ac:dyDescent="0.25">
      <c r="A7" s="907" t="s">
        <v>575</v>
      </c>
      <c r="B7" s="607">
        <v>13000</v>
      </c>
      <c r="C7" s="607" t="s">
        <v>514</v>
      </c>
      <c r="D7" s="607" t="s">
        <v>514</v>
      </c>
      <c r="E7" s="607" t="s">
        <v>514</v>
      </c>
      <c r="F7" s="607" t="s">
        <v>514</v>
      </c>
      <c r="G7" s="607" t="s">
        <v>514</v>
      </c>
      <c r="H7" s="607" t="s">
        <v>514</v>
      </c>
      <c r="I7" s="607" t="s">
        <v>514</v>
      </c>
      <c r="J7" s="607" t="s">
        <v>514</v>
      </c>
      <c r="K7" s="607" t="s">
        <v>514</v>
      </c>
      <c r="L7" s="607"/>
    </row>
    <row r="8" spans="1:14" ht="17" thickBot="1" x14ac:dyDescent="0.25">
      <c r="A8" s="907" t="s">
        <v>576</v>
      </c>
      <c r="B8" s="607">
        <v>13000</v>
      </c>
      <c r="C8" s="607" t="s">
        <v>514</v>
      </c>
      <c r="D8" s="607" t="s">
        <v>514</v>
      </c>
      <c r="E8" s="607" t="s">
        <v>514</v>
      </c>
      <c r="F8" s="607" t="s">
        <v>514</v>
      </c>
      <c r="G8" s="607" t="s">
        <v>514</v>
      </c>
      <c r="H8" s="607" t="s">
        <v>514</v>
      </c>
      <c r="I8" s="607" t="s">
        <v>514</v>
      </c>
      <c r="J8" s="607" t="s">
        <v>514</v>
      </c>
      <c r="K8" s="607" t="s">
        <v>514</v>
      </c>
      <c r="L8" s="607"/>
    </row>
    <row r="9" spans="1:14" ht="17" thickBot="1" x14ac:dyDescent="0.25">
      <c r="A9" s="907" t="s">
        <v>577</v>
      </c>
      <c r="B9" s="607">
        <v>14000</v>
      </c>
      <c r="C9" s="607" t="s">
        <v>514</v>
      </c>
      <c r="D9" s="607" t="s">
        <v>514</v>
      </c>
      <c r="E9" s="607" t="s">
        <v>514</v>
      </c>
      <c r="F9" s="607" t="s">
        <v>514</v>
      </c>
      <c r="G9" s="607" t="s">
        <v>514</v>
      </c>
      <c r="H9" s="607" t="s">
        <v>514</v>
      </c>
      <c r="I9" s="607" t="s">
        <v>514</v>
      </c>
      <c r="J9" s="607" t="s">
        <v>514</v>
      </c>
      <c r="K9" s="607" t="s">
        <v>514</v>
      </c>
      <c r="L9" s="607">
        <v>9</v>
      </c>
    </row>
    <row r="10" spans="1:14" ht="17" thickBot="1" x14ac:dyDescent="0.25">
      <c r="A10" s="907" t="s">
        <v>578</v>
      </c>
      <c r="B10" s="607">
        <v>22000</v>
      </c>
      <c r="C10" s="607" t="s">
        <v>514</v>
      </c>
      <c r="D10" s="607" t="s">
        <v>514</v>
      </c>
      <c r="E10" s="607" t="s">
        <v>514</v>
      </c>
      <c r="F10" s="607" t="s">
        <v>514</v>
      </c>
      <c r="G10" s="607" t="s">
        <v>514</v>
      </c>
      <c r="H10" s="607" t="s">
        <v>514</v>
      </c>
      <c r="I10" s="607" t="s">
        <v>514</v>
      </c>
      <c r="J10" s="607" t="s">
        <v>514</v>
      </c>
      <c r="K10" s="607" t="s">
        <v>514</v>
      </c>
      <c r="L10" s="607"/>
    </row>
    <row r="11" spans="1:14" ht="16" x14ac:dyDescent="0.2">
      <c r="A11" s="610" t="s">
        <v>579</v>
      </c>
      <c r="B11" s="608"/>
      <c r="C11" s="608"/>
      <c r="D11" s="608"/>
      <c r="E11" s="608"/>
      <c r="F11" s="608"/>
      <c r="G11" s="608"/>
      <c r="H11" s="608"/>
      <c r="I11" s="608"/>
      <c r="J11" s="608"/>
      <c r="K11" s="608"/>
      <c r="L11" s="608"/>
    </row>
    <row r="12" spans="1:14" ht="17" thickBot="1" x14ac:dyDescent="0.25">
      <c r="A12" s="907" t="s">
        <v>580</v>
      </c>
      <c r="B12" s="607">
        <v>41000</v>
      </c>
      <c r="C12" s="607" t="s">
        <v>514</v>
      </c>
      <c r="D12" s="607" t="s">
        <v>514</v>
      </c>
      <c r="E12" s="607" t="s">
        <v>514</v>
      </c>
      <c r="F12" s="607" t="s">
        <v>514</v>
      </c>
      <c r="G12" s="607" t="s">
        <v>514</v>
      </c>
      <c r="H12" s="607" t="s">
        <v>514</v>
      </c>
      <c r="I12" s="607" t="s">
        <v>514</v>
      </c>
      <c r="J12" s="607" t="s">
        <v>514</v>
      </c>
      <c r="K12" s="607" t="s">
        <v>514</v>
      </c>
      <c r="L12" s="607">
        <v>3</v>
      </c>
    </row>
    <row r="13" spans="1:14" ht="33" thickBot="1" x14ac:dyDescent="0.25">
      <c r="A13" s="907" t="s">
        <v>581</v>
      </c>
      <c r="B13" s="607">
        <v>42000</v>
      </c>
      <c r="C13" s="607" t="s">
        <v>514</v>
      </c>
      <c r="D13" s="607" t="s">
        <v>514</v>
      </c>
      <c r="E13" s="607" t="s">
        <v>514</v>
      </c>
      <c r="F13" s="607" t="s">
        <v>514</v>
      </c>
      <c r="G13" s="607" t="s">
        <v>514</v>
      </c>
      <c r="H13" s="607" t="s">
        <v>514</v>
      </c>
      <c r="I13" s="607" t="s">
        <v>514</v>
      </c>
      <c r="J13" s="607" t="s">
        <v>514</v>
      </c>
      <c r="K13" s="607" t="s">
        <v>514</v>
      </c>
      <c r="L13" s="607"/>
    </row>
    <row r="14" spans="1:14" ht="17" thickBot="1" x14ac:dyDescent="0.25">
      <c r="A14" s="907" t="s">
        <v>582</v>
      </c>
      <c r="B14" s="607">
        <v>44000</v>
      </c>
      <c r="C14" s="607" t="s">
        <v>514</v>
      </c>
      <c r="D14" s="607" t="s">
        <v>514</v>
      </c>
      <c r="E14" s="607" t="s">
        <v>514</v>
      </c>
      <c r="F14" s="607" t="s">
        <v>514</v>
      </c>
      <c r="G14" s="607" t="s">
        <v>514</v>
      </c>
      <c r="H14" s="607" t="s">
        <v>514</v>
      </c>
      <c r="I14" s="607" t="s">
        <v>514</v>
      </c>
      <c r="J14" s="607" t="s">
        <v>514</v>
      </c>
      <c r="K14" s="607" t="s">
        <v>514</v>
      </c>
      <c r="L14" s="607"/>
    </row>
    <row r="15" spans="1:14" ht="17" thickBot="1" x14ac:dyDescent="0.25">
      <c r="A15" s="907" t="s">
        <v>583</v>
      </c>
      <c r="B15" s="607">
        <v>44000</v>
      </c>
      <c r="C15" s="607" t="s">
        <v>514</v>
      </c>
      <c r="D15" s="607" t="s">
        <v>514</v>
      </c>
      <c r="E15" s="607" t="s">
        <v>514</v>
      </c>
      <c r="F15" s="607" t="s">
        <v>514</v>
      </c>
      <c r="G15" s="607" t="s">
        <v>514</v>
      </c>
      <c r="H15" s="607" t="s">
        <v>514</v>
      </c>
      <c r="I15" s="607" t="s">
        <v>514</v>
      </c>
      <c r="J15" s="607" t="s">
        <v>514</v>
      </c>
      <c r="K15" s="607" t="s">
        <v>514</v>
      </c>
      <c r="L15" s="607">
        <v>4</v>
      </c>
    </row>
    <row r="16" spans="1:14" ht="17" thickBot="1" x14ac:dyDescent="0.25">
      <c r="A16" s="907" t="s">
        <v>584</v>
      </c>
      <c r="B16" s="607">
        <v>44000</v>
      </c>
      <c r="C16" s="607" t="s">
        <v>514</v>
      </c>
      <c r="D16" s="607" t="s">
        <v>514</v>
      </c>
      <c r="E16" s="607" t="s">
        <v>514</v>
      </c>
      <c r="F16" s="607" t="s">
        <v>514</v>
      </c>
      <c r="G16" s="607" t="s">
        <v>514</v>
      </c>
      <c r="H16" s="607" t="s">
        <v>514</v>
      </c>
      <c r="I16" s="607" t="s">
        <v>514</v>
      </c>
      <c r="J16" s="607" t="s">
        <v>514</v>
      </c>
      <c r="K16" s="607" t="s">
        <v>514</v>
      </c>
      <c r="L16" s="607"/>
    </row>
    <row r="17" spans="1:12" ht="17" thickBot="1" x14ac:dyDescent="0.25">
      <c r="A17" s="907" t="s">
        <v>585</v>
      </c>
      <c r="B17" s="607">
        <v>44000</v>
      </c>
      <c r="C17" s="607" t="s">
        <v>514</v>
      </c>
      <c r="D17" s="607" t="s">
        <v>514</v>
      </c>
      <c r="E17" s="607" t="s">
        <v>514</v>
      </c>
      <c r="F17" s="607" t="s">
        <v>514</v>
      </c>
      <c r="G17" s="607" t="s">
        <v>514</v>
      </c>
      <c r="H17" s="607" t="s">
        <v>514</v>
      </c>
      <c r="I17" s="607" t="s">
        <v>514</v>
      </c>
      <c r="J17" s="607" t="s">
        <v>514</v>
      </c>
      <c r="K17" s="607" t="s">
        <v>514</v>
      </c>
      <c r="L17" s="607">
        <v>2</v>
      </c>
    </row>
    <row r="18" spans="1:12" ht="17" thickBot="1" x14ac:dyDescent="0.25">
      <c r="A18" s="907" t="s">
        <v>586</v>
      </c>
      <c r="B18" s="607">
        <v>44000</v>
      </c>
      <c r="C18" s="607"/>
      <c r="D18" s="607" t="s">
        <v>514</v>
      </c>
      <c r="E18" s="607"/>
      <c r="F18" s="607" t="s">
        <v>514</v>
      </c>
      <c r="G18" s="607"/>
      <c r="H18" s="607"/>
      <c r="I18" s="607" t="s">
        <v>514</v>
      </c>
      <c r="J18" s="607"/>
      <c r="K18" s="607" t="s">
        <v>514</v>
      </c>
      <c r="L18" s="607">
        <v>2</v>
      </c>
    </row>
    <row r="19" spans="1:12" ht="33" thickBot="1" x14ac:dyDescent="0.25">
      <c r="A19" s="907" t="s">
        <v>587</v>
      </c>
      <c r="B19" s="607">
        <v>44000</v>
      </c>
      <c r="C19" s="607" t="s">
        <v>514</v>
      </c>
      <c r="D19" s="607" t="s">
        <v>514</v>
      </c>
      <c r="E19" s="607" t="s">
        <v>514</v>
      </c>
      <c r="F19" s="607" t="s">
        <v>514</v>
      </c>
      <c r="G19" s="607" t="s">
        <v>514</v>
      </c>
      <c r="H19" s="607" t="s">
        <v>514</v>
      </c>
      <c r="I19" s="607" t="s">
        <v>514</v>
      </c>
      <c r="J19" s="607" t="s">
        <v>514</v>
      </c>
      <c r="K19" s="607" t="s">
        <v>514</v>
      </c>
      <c r="L19" s="607">
        <v>2</v>
      </c>
    </row>
    <row r="20" spans="1:12" ht="17" thickBot="1" x14ac:dyDescent="0.25">
      <c r="A20" s="907" t="s">
        <v>588</v>
      </c>
      <c r="B20" s="607">
        <v>45000</v>
      </c>
      <c r="C20" s="607" t="s">
        <v>514</v>
      </c>
      <c r="D20" s="607" t="s">
        <v>514</v>
      </c>
      <c r="E20" s="607" t="s">
        <v>514</v>
      </c>
      <c r="F20" s="607" t="s">
        <v>514</v>
      </c>
      <c r="G20" s="607" t="s">
        <v>514</v>
      </c>
      <c r="H20" s="607" t="s">
        <v>514</v>
      </c>
      <c r="I20" s="607" t="s">
        <v>514</v>
      </c>
      <c r="J20" s="607" t="s">
        <v>514</v>
      </c>
      <c r="K20" s="607" t="s">
        <v>514</v>
      </c>
      <c r="L20" s="607"/>
    </row>
    <row r="21" spans="1:12" ht="17" thickBot="1" x14ac:dyDescent="0.25">
      <c r="A21" s="907" t="s">
        <v>589</v>
      </c>
      <c r="B21" s="607">
        <v>46000</v>
      </c>
      <c r="C21" s="607" t="s">
        <v>514</v>
      </c>
      <c r="D21" s="607" t="s">
        <v>514</v>
      </c>
      <c r="E21" s="607" t="s">
        <v>514</v>
      </c>
      <c r="F21" s="607" t="s">
        <v>514</v>
      </c>
      <c r="G21" s="607" t="s">
        <v>514</v>
      </c>
      <c r="H21" s="607" t="s">
        <v>514</v>
      </c>
      <c r="I21" s="607" t="s">
        <v>514</v>
      </c>
      <c r="J21" s="607" t="s">
        <v>514</v>
      </c>
      <c r="K21" s="607" t="s">
        <v>514</v>
      </c>
      <c r="L21" s="607">
        <v>6</v>
      </c>
    </row>
    <row r="22" spans="1:12" ht="17" thickBot="1" x14ac:dyDescent="0.25">
      <c r="A22" s="907" t="s">
        <v>590</v>
      </c>
      <c r="B22" s="607">
        <v>47000</v>
      </c>
      <c r="C22" s="607" t="s">
        <v>514</v>
      </c>
      <c r="D22" s="607" t="s">
        <v>514</v>
      </c>
      <c r="E22" s="607" t="s">
        <v>514</v>
      </c>
      <c r="F22" s="607" t="s">
        <v>514</v>
      </c>
      <c r="G22" s="607" t="s">
        <v>514</v>
      </c>
      <c r="H22" s="607" t="s">
        <v>514</v>
      </c>
      <c r="I22" s="607" t="s">
        <v>514</v>
      </c>
      <c r="J22" s="607" t="s">
        <v>514</v>
      </c>
      <c r="K22" s="607" t="s">
        <v>514</v>
      </c>
      <c r="L22" s="607">
        <v>2</v>
      </c>
    </row>
    <row r="23" spans="1:12" ht="32" x14ac:dyDescent="0.2">
      <c r="A23" s="610" t="s">
        <v>591</v>
      </c>
      <c r="B23" s="608"/>
      <c r="C23" s="608"/>
      <c r="D23" s="608"/>
      <c r="E23" s="608"/>
      <c r="F23" s="608"/>
      <c r="G23" s="608"/>
      <c r="H23" s="608"/>
      <c r="I23" s="608"/>
      <c r="J23" s="608"/>
      <c r="K23" s="608"/>
      <c r="L23" s="1037"/>
    </row>
    <row r="24" spans="1:12" ht="17" thickBot="1" x14ac:dyDescent="0.25">
      <c r="A24" s="907" t="s">
        <v>560</v>
      </c>
      <c r="B24" s="607">
        <v>49000</v>
      </c>
      <c r="C24" s="607" t="s">
        <v>514</v>
      </c>
      <c r="D24" s="607" t="s">
        <v>514</v>
      </c>
      <c r="E24" s="607" t="s">
        <v>514</v>
      </c>
      <c r="F24" s="607" t="s">
        <v>514</v>
      </c>
      <c r="G24" s="607" t="s">
        <v>514</v>
      </c>
      <c r="H24" s="607" t="s">
        <v>514</v>
      </c>
      <c r="I24" s="607" t="s">
        <v>514</v>
      </c>
      <c r="J24" s="607" t="s">
        <v>514</v>
      </c>
      <c r="K24" s="607" t="s">
        <v>514</v>
      </c>
      <c r="L24" s="1038"/>
    </row>
    <row r="25" spans="1:12" ht="17" thickBot="1" x14ac:dyDescent="0.25">
      <c r="A25" s="907" t="s">
        <v>592</v>
      </c>
      <c r="B25" s="607">
        <v>51000</v>
      </c>
      <c r="C25" s="607" t="s">
        <v>514</v>
      </c>
      <c r="D25" s="607" t="s">
        <v>514</v>
      </c>
      <c r="E25" s="607" t="s">
        <v>514</v>
      </c>
      <c r="F25" s="607" t="s">
        <v>514</v>
      </c>
      <c r="G25" s="607" t="s">
        <v>514</v>
      </c>
      <c r="H25" s="607" t="s">
        <v>514</v>
      </c>
      <c r="I25" s="607" t="s">
        <v>514</v>
      </c>
      <c r="J25" s="607" t="s">
        <v>514</v>
      </c>
      <c r="K25" s="607" t="s">
        <v>514</v>
      </c>
      <c r="L25" s="607">
        <v>2</v>
      </c>
    </row>
    <row r="26" spans="1:12" ht="17" thickBot="1" x14ac:dyDescent="0.25">
      <c r="A26" s="907" t="s">
        <v>593</v>
      </c>
      <c r="B26" s="607">
        <v>51000</v>
      </c>
      <c r="C26" s="607" t="s">
        <v>514</v>
      </c>
      <c r="D26" s="607" t="s">
        <v>514</v>
      </c>
      <c r="E26" s="607" t="s">
        <v>514</v>
      </c>
      <c r="F26" s="607" t="s">
        <v>514</v>
      </c>
      <c r="G26" s="607" t="s">
        <v>514</v>
      </c>
      <c r="H26" s="607" t="s">
        <v>514</v>
      </c>
      <c r="I26" s="607" t="s">
        <v>514</v>
      </c>
      <c r="J26" s="607" t="s">
        <v>514</v>
      </c>
      <c r="K26" s="607" t="s">
        <v>514</v>
      </c>
      <c r="L26" s="607" t="s">
        <v>594</v>
      </c>
    </row>
    <row r="27" spans="1:12" ht="17" thickBot="1" x14ac:dyDescent="0.25">
      <c r="A27" s="907" t="s">
        <v>595</v>
      </c>
      <c r="B27" s="607">
        <v>51000</v>
      </c>
      <c r="C27" s="607"/>
      <c r="D27" s="607"/>
      <c r="E27" s="607" t="s">
        <v>514</v>
      </c>
      <c r="F27" s="607" t="s">
        <v>514</v>
      </c>
      <c r="G27" s="607"/>
      <c r="H27" s="607" t="s">
        <v>514</v>
      </c>
      <c r="I27" s="607" t="s">
        <v>514</v>
      </c>
      <c r="J27" s="607"/>
      <c r="K27" s="607"/>
      <c r="L27" s="607" t="s">
        <v>596</v>
      </c>
    </row>
    <row r="28" spans="1:12" ht="17" thickBot="1" x14ac:dyDescent="0.25">
      <c r="A28" s="907" t="s">
        <v>597</v>
      </c>
      <c r="B28" s="607">
        <v>51000</v>
      </c>
      <c r="C28" s="607" t="s">
        <v>514</v>
      </c>
      <c r="D28" s="607" t="s">
        <v>514</v>
      </c>
      <c r="E28" s="607" t="s">
        <v>514</v>
      </c>
      <c r="F28" s="607" t="s">
        <v>514</v>
      </c>
      <c r="G28" s="607" t="s">
        <v>514</v>
      </c>
      <c r="H28" s="607" t="s">
        <v>514</v>
      </c>
      <c r="I28" s="607" t="s">
        <v>514</v>
      </c>
      <c r="J28" s="607" t="s">
        <v>514</v>
      </c>
      <c r="K28" s="607" t="s">
        <v>514</v>
      </c>
      <c r="L28" s="607">
        <v>14</v>
      </c>
    </row>
    <row r="29" spans="1:12" ht="17" thickBot="1" x14ac:dyDescent="0.25">
      <c r="A29" s="907" t="s">
        <v>598</v>
      </c>
      <c r="B29" s="607">
        <v>51000</v>
      </c>
      <c r="C29" s="607" t="s">
        <v>514</v>
      </c>
      <c r="D29" s="607" t="s">
        <v>514</v>
      </c>
      <c r="E29" s="607" t="s">
        <v>514</v>
      </c>
      <c r="F29" s="607" t="s">
        <v>514</v>
      </c>
      <c r="G29" s="607" t="s">
        <v>514</v>
      </c>
      <c r="H29" s="607" t="s">
        <v>514</v>
      </c>
      <c r="I29" s="607" t="s">
        <v>514</v>
      </c>
      <c r="J29" s="607" t="s">
        <v>514</v>
      </c>
      <c r="K29" s="607" t="s">
        <v>514</v>
      </c>
      <c r="L29" s="607">
        <v>2</v>
      </c>
    </row>
    <row r="30" spans="1:12" ht="17" thickBot="1" x14ac:dyDescent="0.25">
      <c r="A30" s="907" t="s">
        <v>599</v>
      </c>
      <c r="B30" s="607">
        <v>51000</v>
      </c>
      <c r="C30" s="607" t="s">
        <v>514</v>
      </c>
      <c r="D30" s="607" t="s">
        <v>514</v>
      </c>
      <c r="E30" s="607" t="s">
        <v>514</v>
      </c>
      <c r="F30" s="607" t="s">
        <v>514</v>
      </c>
      <c r="G30" s="607" t="s">
        <v>514</v>
      </c>
      <c r="H30" s="607" t="s">
        <v>514</v>
      </c>
      <c r="I30" s="607" t="s">
        <v>514</v>
      </c>
      <c r="J30" s="607" t="s">
        <v>514</v>
      </c>
      <c r="K30" s="607" t="s">
        <v>514</v>
      </c>
      <c r="L30" s="607">
        <v>2</v>
      </c>
    </row>
    <row r="31" spans="1:12" ht="33" thickBot="1" x14ac:dyDescent="0.25">
      <c r="A31" s="907" t="s">
        <v>600</v>
      </c>
      <c r="B31" s="607">
        <v>51000</v>
      </c>
      <c r="C31" s="607" t="s">
        <v>514</v>
      </c>
      <c r="D31" s="607" t="s">
        <v>514</v>
      </c>
      <c r="E31" s="607" t="s">
        <v>514</v>
      </c>
      <c r="F31" s="607" t="s">
        <v>514</v>
      </c>
      <c r="G31" s="607" t="s">
        <v>514</v>
      </c>
      <c r="H31" s="607" t="s">
        <v>514</v>
      </c>
      <c r="I31" s="607" t="s">
        <v>514</v>
      </c>
      <c r="J31" s="607" t="s">
        <v>514</v>
      </c>
      <c r="K31" s="607" t="s">
        <v>514</v>
      </c>
      <c r="L31" s="607">
        <v>2</v>
      </c>
    </row>
    <row r="32" spans="1:12" ht="17" thickBot="1" x14ac:dyDescent="0.25">
      <c r="A32" s="907" t="s">
        <v>601</v>
      </c>
      <c r="B32" s="607">
        <v>57000</v>
      </c>
      <c r="C32" s="607" t="s">
        <v>514</v>
      </c>
      <c r="D32" s="607" t="s">
        <v>514</v>
      </c>
      <c r="E32" s="607" t="s">
        <v>514</v>
      </c>
      <c r="F32" s="607" t="s">
        <v>514</v>
      </c>
      <c r="G32" s="607" t="s">
        <v>514</v>
      </c>
      <c r="H32" s="607" t="s">
        <v>514</v>
      </c>
      <c r="I32" s="607" t="s">
        <v>514</v>
      </c>
      <c r="J32" s="607" t="s">
        <v>514</v>
      </c>
      <c r="K32" s="607" t="s">
        <v>514</v>
      </c>
      <c r="L32" s="607">
        <v>11</v>
      </c>
    </row>
    <row r="33" spans="1:12" ht="17" thickBot="1" x14ac:dyDescent="0.25">
      <c r="A33" s="907" t="s">
        <v>602</v>
      </c>
      <c r="B33" s="607">
        <v>57000</v>
      </c>
      <c r="C33" s="607" t="s">
        <v>514</v>
      </c>
      <c r="D33" s="607" t="s">
        <v>514</v>
      </c>
      <c r="E33" s="607" t="s">
        <v>514</v>
      </c>
      <c r="F33" s="607" t="s">
        <v>514</v>
      </c>
      <c r="G33" s="607" t="s">
        <v>514</v>
      </c>
      <c r="H33" s="607" t="s">
        <v>514</v>
      </c>
      <c r="I33" s="607" t="s">
        <v>514</v>
      </c>
      <c r="J33" s="607" t="s">
        <v>514</v>
      </c>
      <c r="K33" s="607" t="s">
        <v>514</v>
      </c>
      <c r="L33" s="607"/>
    </row>
    <row r="34" spans="1:12" ht="17" thickBot="1" x14ac:dyDescent="0.25">
      <c r="A34" s="907" t="s">
        <v>603</v>
      </c>
      <c r="B34" s="607">
        <v>57000</v>
      </c>
      <c r="C34" s="607" t="s">
        <v>514</v>
      </c>
      <c r="D34" s="607" t="s">
        <v>514</v>
      </c>
      <c r="E34" s="607" t="s">
        <v>514</v>
      </c>
      <c r="F34" s="607" t="s">
        <v>514</v>
      </c>
      <c r="G34" s="607" t="s">
        <v>514</v>
      </c>
      <c r="H34" s="607" t="s">
        <v>514</v>
      </c>
      <c r="I34" s="607" t="s">
        <v>514</v>
      </c>
      <c r="J34" s="607" t="s">
        <v>514</v>
      </c>
      <c r="K34" s="607" t="s">
        <v>514</v>
      </c>
      <c r="L34" s="607">
        <v>2</v>
      </c>
    </row>
    <row r="35" spans="1:12" ht="17" thickBot="1" x14ac:dyDescent="0.25">
      <c r="A35" s="907" t="s">
        <v>604</v>
      </c>
      <c r="B35" s="607">
        <v>62000</v>
      </c>
      <c r="C35" s="607" t="s">
        <v>514</v>
      </c>
      <c r="D35" s="607" t="s">
        <v>514</v>
      </c>
      <c r="E35" s="607" t="s">
        <v>514</v>
      </c>
      <c r="F35" s="607" t="s">
        <v>514</v>
      </c>
      <c r="G35" s="607" t="s">
        <v>514</v>
      </c>
      <c r="H35" s="607" t="s">
        <v>514</v>
      </c>
      <c r="I35" s="607" t="s">
        <v>514</v>
      </c>
      <c r="J35" s="607" t="s">
        <v>514</v>
      </c>
      <c r="K35" s="607" t="s">
        <v>514</v>
      </c>
      <c r="L35" s="607" t="s">
        <v>605</v>
      </c>
    </row>
    <row r="36" spans="1:12" ht="33" thickBot="1" x14ac:dyDescent="0.25">
      <c r="A36" s="907" t="s">
        <v>606</v>
      </c>
      <c r="B36" s="607">
        <v>63000</v>
      </c>
      <c r="C36" s="607" t="s">
        <v>514</v>
      </c>
      <c r="D36" s="607" t="s">
        <v>514</v>
      </c>
      <c r="E36" s="607" t="s">
        <v>514</v>
      </c>
      <c r="F36" s="607" t="s">
        <v>514</v>
      </c>
      <c r="G36" s="607" t="s">
        <v>514</v>
      </c>
      <c r="H36" s="607" t="s">
        <v>514</v>
      </c>
      <c r="I36" s="607" t="s">
        <v>514</v>
      </c>
      <c r="J36" s="607" t="s">
        <v>514</v>
      </c>
      <c r="K36" s="607" t="s">
        <v>514</v>
      </c>
      <c r="L36" s="607" t="s">
        <v>605</v>
      </c>
    </row>
    <row r="37" spans="1:12" ht="17" thickBot="1" x14ac:dyDescent="0.25">
      <c r="A37" s="907" t="s">
        <v>607</v>
      </c>
      <c r="B37" s="607">
        <v>64000</v>
      </c>
      <c r="C37" s="607" t="s">
        <v>514</v>
      </c>
      <c r="D37" s="607" t="s">
        <v>514</v>
      </c>
      <c r="E37" s="607" t="s">
        <v>514</v>
      </c>
      <c r="F37" s="607" t="s">
        <v>514</v>
      </c>
      <c r="G37" s="607" t="s">
        <v>514</v>
      </c>
      <c r="H37" s="607" t="s">
        <v>514</v>
      </c>
      <c r="I37" s="607" t="s">
        <v>514</v>
      </c>
      <c r="J37" s="607" t="s">
        <v>514</v>
      </c>
      <c r="K37" s="607" t="s">
        <v>514</v>
      </c>
      <c r="L37" s="607">
        <v>2</v>
      </c>
    </row>
    <row r="38" spans="1:12" ht="33" thickBot="1" x14ac:dyDescent="0.25">
      <c r="A38" s="907" t="s">
        <v>608</v>
      </c>
      <c r="B38" s="607">
        <v>65000</v>
      </c>
      <c r="C38" s="607" t="s">
        <v>514</v>
      </c>
      <c r="D38" s="607" t="s">
        <v>514</v>
      </c>
      <c r="E38" s="607" t="s">
        <v>514</v>
      </c>
      <c r="F38" s="607" t="s">
        <v>514</v>
      </c>
      <c r="G38" s="607" t="s">
        <v>514</v>
      </c>
      <c r="H38" s="607" t="s">
        <v>514</v>
      </c>
      <c r="I38" s="607" t="s">
        <v>514</v>
      </c>
      <c r="J38" s="607" t="s">
        <v>514</v>
      </c>
      <c r="K38" s="607" t="s">
        <v>514</v>
      </c>
      <c r="L38" s="607">
        <v>8</v>
      </c>
    </row>
    <row r="39" spans="1:12" ht="17" thickBot="1" x14ac:dyDescent="0.25">
      <c r="A39" s="907" t="s">
        <v>609</v>
      </c>
      <c r="B39" s="607">
        <v>71000</v>
      </c>
      <c r="C39" s="607" t="s">
        <v>514</v>
      </c>
      <c r="D39" s="607" t="s">
        <v>514</v>
      </c>
      <c r="E39" s="607" t="s">
        <v>514</v>
      </c>
      <c r="F39" s="607" t="s">
        <v>514</v>
      </c>
      <c r="G39" s="607" t="s">
        <v>514</v>
      </c>
      <c r="H39" s="607" t="s">
        <v>514</v>
      </c>
      <c r="I39" s="607" t="s">
        <v>514</v>
      </c>
      <c r="J39" s="607" t="s">
        <v>514</v>
      </c>
      <c r="K39" s="607" t="s">
        <v>514</v>
      </c>
      <c r="L39" s="607">
        <v>5</v>
      </c>
    </row>
    <row r="40" spans="1:12" ht="17" thickBot="1" x14ac:dyDescent="0.25">
      <c r="A40" s="907" t="s">
        <v>610</v>
      </c>
      <c r="B40" s="607">
        <v>71000</v>
      </c>
      <c r="C40" s="607"/>
      <c r="D40" s="607"/>
      <c r="E40" s="607" t="s">
        <v>514</v>
      </c>
      <c r="F40" s="607" t="s">
        <v>514</v>
      </c>
      <c r="G40" s="607"/>
      <c r="H40" s="607" t="s">
        <v>514</v>
      </c>
      <c r="I40" s="607" t="s">
        <v>514</v>
      </c>
      <c r="J40" s="607" t="s">
        <v>514</v>
      </c>
      <c r="K40" s="607" t="s">
        <v>514</v>
      </c>
      <c r="L40" s="607" t="s">
        <v>611</v>
      </c>
    </row>
    <row r="41" spans="1:12" ht="17" thickBot="1" x14ac:dyDescent="0.25">
      <c r="A41" s="907" t="s">
        <v>612</v>
      </c>
      <c r="B41" s="607">
        <v>71000</v>
      </c>
      <c r="C41" s="607"/>
      <c r="D41" s="607"/>
      <c r="E41" s="607" t="s">
        <v>514</v>
      </c>
      <c r="F41" s="607" t="s">
        <v>514</v>
      </c>
      <c r="G41" s="607"/>
      <c r="H41" s="607"/>
      <c r="I41" s="607"/>
      <c r="J41" s="607" t="s">
        <v>514</v>
      </c>
      <c r="K41" s="607" t="s">
        <v>514</v>
      </c>
      <c r="L41" s="607">
        <v>12</v>
      </c>
    </row>
    <row r="42" spans="1:12" ht="17" thickBot="1" x14ac:dyDescent="0.25">
      <c r="A42" s="907" t="s">
        <v>613</v>
      </c>
      <c r="B42" s="607">
        <v>71000</v>
      </c>
      <c r="C42" s="607" t="s">
        <v>514</v>
      </c>
      <c r="D42" s="607" t="s">
        <v>514</v>
      </c>
      <c r="E42" s="607" t="s">
        <v>514</v>
      </c>
      <c r="F42" s="607" t="s">
        <v>514</v>
      </c>
      <c r="G42" s="607" t="s">
        <v>514</v>
      </c>
      <c r="H42" s="607" t="s">
        <v>514</v>
      </c>
      <c r="I42" s="607" t="s">
        <v>514</v>
      </c>
      <c r="J42" s="607" t="s">
        <v>514</v>
      </c>
      <c r="K42" s="607" t="s">
        <v>514</v>
      </c>
      <c r="L42" s="607"/>
    </row>
    <row r="43" spans="1:12" ht="17" thickBot="1" x14ac:dyDescent="0.25">
      <c r="A43" s="907" t="s">
        <v>614</v>
      </c>
      <c r="B43" s="607">
        <v>71000</v>
      </c>
      <c r="C43" s="607" t="s">
        <v>514</v>
      </c>
      <c r="D43" s="607" t="s">
        <v>514</v>
      </c>
      <c r="E43" s="607" t="s">
        <v>514</v>
      </c>
      <c r="F43" s="607" t="s">
        <v>514</v>
      </c>
      <c r="G43" s="607" t="s">
        <v>514</v>
      </c>
      <c r="H43" s="607" t="s">
        <v>514</v>
      </c>
      <c r="I43" s="607" t="s">
        <v>514</v>
      </c>
      <c r="J43" s="607" t="s">
        <v>514</v>
      </c>
      <c r="K43" s="607" t="s">
        <v>514</v>
      </c>
      <c r="L43" s="607" t="s">
        <v>611</v>
      </c>
    </row>
    <row r="44" spans="1:12" ht="17" thickBot="1" x14ac:dyDescent="0.25">
      <c r="A44" s="907" t="s">
        <v>615</v>
      </c>
      <c r="B44" s="607">
        <v>91000</v>
      </c>
      <c r="C44" s="607" t="s">
        <v>514</v>
      </c>
      <c r="D44" s="607" t="s">
        <v>514</v>
      </c>
      <c r="E44" s="607" t="s">
        <v>514</v>
      </c>
      <c r="F44" s="607" t="s">
        <v>514</v>
      </c>
      <c r="G44" s="607" t="s">
        <v>514</v>
      </c>
      <c r="H44" s="607" t="s">
        <v>514</v>
      </c>
      <c r="I44" s="607" t="s">
        <v>514</v>
      </c>
      <c r="J44" s="607" t="s">
        <v>514</v>
      </c>
      <c r="K44" s="607" t="s">
        <v>514</v>
      </c>
      <c r="L44" s="607"/>
    </row>
    <row r="45" spans="1:12" ht="17" thickBot="1" x14ac:dyDescent="0.25">
      <c r="A45" s="907" t="s">
        <v>616</v>
      </c>
      <c r="B45" s="607">
        <v>72000</v>
      </c>
      <c r="C45" s="607" t="s">
        <v>514</v>
      </c>
      <c r="D45" s="607" t="s">
        <v>514</v>
      </c>
      <c r="E45" s="607" t="s">
        <v>514</v>
      </c>
      <c r="F45" s="607" t="s">
        <v>514</v>
      </c>
      <c r="G45" s="607" t="s">
        <v>514</v>
      </c>
      <c r="H45" s="607" t="s">
        <v>514</v>
      </c>
      <c r="I45" s="607" t="s">
        <v>514</v>
      </c>
      <c r="J45" s="607" t="s">
        <v>514</v>
      </c>
      <c r="K45" s="607" t="s">
        <v>514</v>
      </c>
      <c r="L45" s="607"/>
    </row>
    <row r="46" spans="1:12" ht="33" thickBot="1" x14ac:dyDescent="0.25">
      <c r="A46" s="907" t="s">
        <v>617</v>
      </c>
      <c r="B46" s="607">
        <v>91000</v>
      </c>
      <c r="C46" s="607" t="s">
        <v>514</v>
      </c>
      <c r="D46" s="607" t="s">
        <v>514</v>
      </c>
      <c r="E46" s="607" t="s">
        <v>514</v>
      </c>
      <c r="F46" s="607" t="s">
        <v>514</v>
      </c>
      <c r="G46" s="607" t="s">
        <v>514</v>
      </c>
      <c r="H46" s="607" t="s">
        <v>514</v>
      </c>
      <c r="I46" s="607" t="s">
        <v>514</v>
      </c>
      <c r="J46" s="607" t="s">
        <v>514</v>
      </c>
      <c r="K46" s="607" t="s">
        <v>514</v>
      </c>
      <c r="L46" s="607"/>
    </row>
    <row r="47" spans="1:12" ht="17" thickBot="1" x14ac:dyDescent="0.25">
      <c r="A47" s="907" t="s">
        <v>618</v>
      </c>
      <c r="B47" s="607">
        <v>97000</v>
      </c>
      <c r="C47" s="607" t="s">
        <v>514</v>
      </c>
      <c r="D47" s="607" t="s">
        <v>514</v>
      </c>
      <c r="E47" s="607" t="s">
        <v>514</v>
      </c>
      <c r="F47" s="607" t="s">
        <v>514</v>
      </c>
      <c r="G47" s="607" t="s">
        <v>514</v>
      </c>
      <c r="H47" s="607" t="s">
        <v>514</v>
      </c>
      <c r="I47" s="607" t="s">
        <v>514</v>
      </c>
      <c r="J47" s="607" t="s">
        <v>514</v>
      </c>
      <c r="K47" s="607" t="s">
        <v>514</v>
      </c>
      <c r="L47" s="607"/>
    </row>
    <row r="48" spans="1:12" x14ac:dyDescent="0.2">
      <c r="A48" s="606"/>
    </row>
    <row r="49" spans="1:1" ht="15" customHeight="1" x14ac:dyDescent="0.2">
      <c r="A49" s="613" t="s">
        <v>619</v>
      </c>
    </row>
    <row r="50" spans="1:1" ht="15" customHeight="1" x14ac:dyDescent="0.2">
      <c r="A50" s="611" t="s">
        <v>620</v>
      </c>
    </row>
    <row r="51" spans="1:1" ht="15" customHeight="1" x14ac:dyDescent="0.2">
      <c r="A51" s="611" t="s">
        <v>621</v>
      </c>
    </row>
    <row r="52" spans="1:1" ht="15" customHeight="1" x14ac:dyDescent="0.2">
      <c r="A52" s="611" t="s">
        <v>622</v>
      </c>
    </row>
    <row r="53" spans="1:1" ht="15" customHeight="1" x14ac:dyDescent="0.2">
      <c r="A53" s="611" t="s">
        <v>623</v>
      </c>
    </row>
    <row r="54" spans="1:1" ht="15" customHeight="1" x14ac:dyDescent="0.2">
      <c r="A54" s="611" t="s">
        <v>624</v>
      </c>
    </row>
    <row r="55" spans="1:1" ht="15" customHeight="1" x14ac:dyDescent="0.2">
      <c r="A55" s="611" t="s">
        <v>625</v>
      </c>
    </row>
    <row r="56" spans="1:1" ht="15" customHeight="1" x14ac:dyDescent="0.2">
      <c r="A56" s="611" t="s">
        <v>626</v>
      </c>
    </row>
    <row r="57" spans="1:1" ht="15" customHeight="1" x14ac:dyDescent="0.2">
      <c r="A57" s="611" t="s">
        <v>627</v>
      </c>
    </row>
    <row r="58" spans="1:1" ht="15" customHeight="1" x14ac:dyDescent="0.2">
      <c r="A58" s="611" t="s">
        <v>628</v>
      </c>
    </row>
    <row r="59" spans="1:1" ht="25" customHeight="1" x14ac:dyDescent="0.2">
      <c r="A59" s="611"/>
    </row>
    <row r="60" spans="1:1" ht="25" customHeight="1" x14ac:dyDescent="0.2">
      <c r="A60" s="612" t="s">
        <v>571</v>
      </c>
    </row>
    <row r="61" spans="1:1" ht="25" customHeight="1" x14ac:dyDescent="0.2">
      <c r="A61" s="609" t="s">
        <v>629</v>
      </c>
    </row>
    <row r="62" spans="1:1" ht="25" customHeight="1" x14ac:dyDescent="0.2">
      <c r="A62" s="609" t="s">
        <v>630</v>
      </c>
    </row>
    <row r="63" spans="1:1" ht="25" customHeight="1" x14ac:dyDescent="0.2">
      <c r="A63" s="609" t="s">
        <v>631</v>
      </c>
    </row>
    <row r="64" spans="1:1" ht="25" customHeight="1" x14ac:dyDescent="0.2">
      <c r="A64" s="609" t="s">
        <v>632</v>
      </c>
    </row>
    <row r="65" spans="1:1" ht="25" customHeight="1" x14ac:dyDescent="0.2">
      <c r="A65" s="609" t="s">
        <v>633</v>
      </c>
    </row>
    <row r="66" spans="1:1" ht="25" customHeight="1" x14ac:dyDescent="0.2">
      <c r="A66" s="609" t="s">
        <v>634</v>
      </c>
    </row>
    <row r="67" spans="1:1" ht="25" customHeight="1" x14ac:dyDescent="0.2">
      <c r="A67" s="609" t="s">
        <v>635</v>
      </c>
    </row>
    <row r="68" spans="1:1" ht="25" customHeight="1" x14ac:dyDescent="0.2">
      <c r="A68" s="609" t="s">
        <v>636</v>
      </c>
    </row>
    <row r="69" spans="1:1" ht="25" customHeight="1" x14ac:dyDescent="0.2">
      <c r="A69" s="609" t="s">
        <v>637</v>
      </c>
    </row>
    <row r="70" spans="1:1" ht="25" customHeight="1" x14ac:dyDescent="0.2">
      <c r="A70" s="609" t="s">
        <v>638</v>
      </c>
    </row>
    <row r="71" spans="1:1" ht="25" customHeight="1" x14ac:dyDescent="0.2">
      <c r="A71" s="609" t="s">
        <v>639</v>
      </c>
    </row>
    <row r="72" spans="1:1" ht="25" customHeight="1" x14ac:dyDescent="0.2">
      <c r="A72" s="609" t="s">
        <v>640</v>
      </c>
    </row>
    <row r="73" spans="1:1" ht="25" customHeight="1" x14ac:dyDescent="0.2">
      <c r="A73" s="609" t="s">
        <v>641</v>
      </c>
    </row>
    <row r="74" spans="1:1" ht="25" customHeight="1" x14ac:dyDescent="0.2">
      <c r="A74" s="609" t="s">
        <v>642</v>
      </c>
    </row>
  </sheetData>
  <mergeCells count="3">
    <mergeCell ref="A1:L1"/>
    <mergeCell ref="A2:L2"/>
    <mergeCell ref="L23:L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0D5E7-67B3-4526-B755-D9ACA6F29A30}">
  <sheetPr codeName="Sheet5">
    <tabColor theme="7" tint="0.39997558519241921"/>
    <pageSetUpPr fitToPage="1"/>
  </sheetPr>
  <dimension ref="A1:FO342"/>
  <sheetViews>
    <sheetView showGridLines="0" tabSelected="1" zoomScale="70" zoomScaleNormal="70" zoomScaleSheetLayoutView="40" workbookViewId="0">
      <pane xSplit="5" ySplit="3" topLeftCell="F4" activePane="bottomRight" state="frozen"/>
      <selection pane="topRight" activeCell="H1" sqref="H1"/>
      <selection pane="bottomLeft" activeCell="A3" sqref="A3"/>
      <selection pane="bottomRight" activeCell="L17" sqref="L17"/>
    </sheetView>
  </sheetViews>
  <sheetFormatPr baseColWidth="10" defaultColWidth="9.1640625" defaultRowHeight="15" x14ac:dyDescent="0.2"/>
  <cols>
    <col min="1" max="1" width="25.83203125" customWidth="1"/>
    <col min="2" max="2" width="42.5" customWidth="1"/>
    <col min="3" max="3" width="13.33203125" customWidth="1"/>
    <col min="4" max="4" width="10.6640625" style="100" customWidth="1"/>
    <col min="5" max="5" width="8.5" customWidth="1"/>
    <col min="6" max="6" width="18" style="158" customWidth="1"/>
    <col min="7" max="9" width="18" customWidth="1"/>
    <col min="10" max="10" width="18" style="161" customWidth="1"/>
    <col min="11" max="11" width="18" style="102" customWidth="1"/>
    <col min="12" max="12" width="18" style="167" customWidth="1"/>
    <col min="13" max="13" width="18" style="161" customWidth="1"/>
    <col min="14" max="17" width="18" customWidth="1"/>
    <col min="18" max="18" width="18" style="25" customWidth="1"/>
    <col min="19" max="19" width="20.33203125" customWidth="1"/>
    <col min="20" max="20" width="19.5" customWidth="1"/>
    <col min="21" max="22" width="9.1640625" customWidth="1"/>
    <col min="23" max="37" width="13.6640625" customWidth="1"/>
  </cols>
  <sheetData>
    <row r="1" spans="1:20" ht="35.25" hidden="1" customHeight="1" thickBot="1" x14ac:dyDescent="0.25">
      <c r="A1" s="951" t="s">
        <v>68</v>
      </c>
      <c r="B1" s="952"/>
      <c r="C1" s="98" t="s">
        <v>69</v>
      </c>
      <c r="D1" s="99" t="s">
        <v>70</v>
      </c>
      <c r="E1" s="101" t="s">
        <v>71</v>
      </c>
      <c r="F1" s="169" t="s">
        <v>72</v>
      </c>
      <c r="G1" s="146" t="s">
        <v>73</v>
      </c>
      <c r="H1" s="403" t="s">
        <v>74</v>
      </c>
      <c r="I1" s="162" t="s">
        <v>75</v>
      </c>
      <c r="J1" s="170" t="s">
        <v>76</v>
      </c>
      <c r="K1" s="163" t="s">
        <v>77</v>
      </c>
      <c r="L1" s="171" t="s">
        <v>78</v>
      </c>
      <c r="M1" s="164" t="s">
        <v>79</v>
      </c>
      <c r="N1" s="250"/>
      <c r="O1" s="250"/>
      <c r="P1" s="250"/>
      <c r="Q1" s="250"/>
      <c r="R1" s="93"/>
    </row>
    <row r="2" spans="1:20" ht="35.25" customHeight="1" thickBot="1" x14ac:dyDescent="0.25">
      <c r="A2" s="975" t="s">
        <v>80</v>
      </c>
      <c r="B2" s="976"/>
      <c r="C2" s="354"/>
      <c r="D2" s="355"/>
      <c r="E2" s="356"/>
      <c r="F2" s="380" t="s">
        <v>81</v>
      </c>
      <c r="G2" s="710" t="s">
        <v>82</v>
      </c>
      <c r="H2" s="764" t="s">
        <v>83</v>
      </c>
      <c r="I2" s="710" t="s">
        <v>84</v>
      </c>
      <c r="J2" s="768" t="s">
        <v>85</v>
      </c>
      <c r="K2" s="710">
        <v>606</v>
      </c>
      <c r="L2" s="708">
        <v>607</v>
      </c>
      <c r="M2" s="371">
        <v>608</v>
      </c>
      <c r="N2" s="370">
        <v>609</v>
      </c>
      <c r="O2" s="371">
        <v>610</v>
      </c>
      <c r="P2" s="380">
        <v>611</v>
      </c>
      <c r="Q2" s="370">
        <v>612</v>
      </c>
      <c r="R2" s="635" t="s">
        <v>86</v>
      </c>
      <c r="S2" s="636" t="s">
        <v>87</v>
      </c>
      <c r="T2" s="637" t="s">
        <v>88</v>
      </c>
    </row>
    <row r="3" spans="1:20" ht="36" customHeight="1" thickBot="1" x14ac:dyDescent="0.25">
      <c r="A3" s="831" t="s">
        <v>89</v>
      </c>
      <c r="B3" s="792"/>
      <c r="C3" s="770" t="s">
        <v>69</v>
      </c>
      <c r="D3" s="455" t="s">
        <v>70</v>
      </c>
      <c r="E3" s="770" t="s">
        <v>71</v>
      </c>
      <c r="F3" s="456">
        <v>55.9</v>
      </c>
      <c r="G3" s="711">
        <v>56.1</v>
      </c>
      <c r="H3" s="456">
        <v>52.3</v>
      </c>
      <c r="I3" s="786">
        <v>52.9</v>
      </c>
      <c r="J3" s="457">
        <v>51.9</v>
      </c>
      <c r="K3" s="274"/>
      <c r="L3" s="457"/>
      <c r="M3" s="274"/>
      <c r="N3" s="457"/>
      <c r="O3" s="274"/>
      <c r="P3" s="457"/>
      <c r="Q3" s="274"/>
      <c r="R3" s="638">
        <f>SUM(F3,G3,H3,I3,J3,K3,L3,M3,N3,O3,P3,Q3)</f>
        <v>269.10000000000002</v>
      </c>
      <c r="S3" s="639">
        <f>(2000-R3)</f>
        <v>1730.9</v>
      </c>
      <c r="T3" s="639">
        <f>S3/5</f>
        <v>346.18</v>
      </c>
    </row>
    <row r="4" spans="1:20" ht="16.5" customHeight="1" x14ac:dyDescent="0.2">
      <c r="A4" s="957" t="s">
        <v>90</v>
      </c>
      <c r="B4" s="958"/>
      <c r="C4" s="775">
        <v>7</v>
      </c>
      <c r="D4" s="761" t="s">
        <v>91</v>
      </c>
      <c r="E4" s="771" t="s">
        <v>92</v>
      </c>
      <c r="F4" s="889">
        <v>45685</v>
      </c>
      <c r="G4" s="888">
        <v>45698</v>
      </c>
      <c r="H4" s="889">
        <v>45698</v>
      </c>
      <c r="I4" s="888">
        <v>45698</v>
      </c>
      <c r="J4" s="889">
        <v>45698</v>
      </c>
      <c r="K4" s="784"/>
      <c r="L4" s="168"/>
      <c r="M4" s="779"/>
      <c r="N4" s="358"/>
      <c r="O4" s="454"/>
      <c r="P4" s="358"/>
      <c r="Q4" s="454"/>
      <c r="R4" s="95"/>
    </row>
    <row r="5" spans="1:20" ht="15.5" customHeight="1" x14ac:dyDescent="0.2">
      <c r="A5" s="971" t="s">
        <v>93</v>
      </c>
      <c r="B5" s="972"/>
      <c r="C5" s="776">
        <v>28</v>
      </c>
      <c r="D5" s="759" t="s">
        <v>91</v>
      </c>
      <c r="E5" s="772" t="s">
        <v>92</v>
      </c>
      <c r="F5" s="760">
        <v>45706</v>
      </c>
      <c r="G5" s="755">
        <v>45706</v>
      </c>
      <c r="H5" s="760">
        <v>45706</v>
      </c>
      <c r="I5" s="755">
        <v>45706</v>
      </c>
      <c r="J5" s="769">
        <v>45706</v>
      </c>
      <c r="K5" s="780"/>
      <c r="L5" s="766"/>
      <c r="M5" s="780"/>
      <c r="N5" s="758"/>
      <c r="O5" s="757"/>
      <c r="P5" s="758"/>
      <c r="Q5" s="757"/>
      <c r="R5" s="92"/>
    </row>
    <row r="6" spans="1:20" ht="16" x14ac:dyDescent="0.2">
      <c r="A6" s="973" t="s">
        <v>94</v>
      </c>
      <c r="B6" s="974"/>
      <c r="C6" s="348">
        <v>28</v>
      </c>
      <c r="D6" s="345" t="s">
        <v>91</v>
      </c>
      <c r="E6" s="347" t="s">
        <v>92</v>
      </c>
      <c r="F6" s="765">
        <v>45706</v>
      </c>
      <c r="G6" s="751">
        <v>45706</v>
      </c>
      <c r="H6" s="765">
        <v>45706</v>
      </c>
      <c r="I6" s="751">
        <v>45706</v>
      </c>
      <c r="J6" s="765">
        <v>45706</v>
      </c>
      <c r="K6" s="253"/>
      <c r="L6" s="767"/>
      <c r="M6" s="253"/>
      <c r="N6" s="263"/>
      <c r="O6" s="253"/>
      <c r="P6" s="263"/>
      <c r="Q6" s="253"/>
    </row>
    <row r="7" spans="1:20" ht="16" x14ac:dyDescent="0.2">
      <c r="A7" s="957" t="s">
        <v>95</v>
      </c>
      <c r="B7" s="958"/>
      <c r="C7" s="777">
        <v>25</v>
      </c>
      <c r="D7" s="762" t="s">
        <v>96</v>
      </c>
      <c r="E7" s="773" t="s">
        <v>92</v>
      </c>
      <c r="F7" s="118">
        <v>75</v>
      </c>
      <c r="G7" s="712">
        <v>75</v>
      </c>
      <c r="H7" s="118">
        <v>75</v>
      </c>
      <c r="I7" s="712">
        <v>75</v>
      </c>
      <c r="J7" s="360">
        <v>75</v>
      </c>
      <c r="K7" s="712"/>
      <c r="L7" s="357"/>
      <c r="M7" s="712"/>
      <c r="N7" s="275"/>
      <c r="O7" s="273"/>
      <c r="P7" s="275"/>
      <c r="Q7" s="273"/>
      <c r="R7" s="92"/>
    </row>
    <row r="8" spans="1:20" ht="16" x14ac:dyDescent="0.2">
      <c r="A8" s="967" t="s">
        <v>97</v>
      </c>
      <c r="B8" s="968"/>
      <c r="C8" s="775">
        <v>100</v>
      </c>
      <c r="D8" s="761" t="s">
        <v>96</v>
      </c>
      <c r="E8" s="771" t="s">
        <v>92</v>
      </c>
      <c r="F8" s="115">
        <v>100</v>
      </c>
      <c r="G8" s="713">
        <v>100</v>
      </c>
      <c r="H8" s="115">
        <v>100</v>
      </c>
      <c r="I8" s="713">
        <v>100</v>
      </c>
      <c r="J8" s="264">
        <v>100</v>
      </c>
      <c r="K8" s="781"/>
      <c r="L8" s="116"/>
      <c r="M8" s="781"/>
      <c r="N8" s="264"/>
      <c r="O8" s="254"/>
      <c r="P8" s="264"/>
      <c r="Q8" s="254"/>
    </row>
    <row r="9" spans="1:20" ht="16" x14ac:dyDescent="0.2">
      <c r="A9" s="928" t="s">
        <v>98</v>
      </c>
      <c r="B9" s="932"/>
      <c r="C9" s="778">
        <v>100</v>
      </c>
      <c r="D9" s="763" t="s">
        <v>96</v>
      </c>
      <c r="E9" s="774" t="s">
        <v>92</v>
      </c>
      <c r="F9" s="115">
        <v>100</v>
      </c>
      <c r="G9" s="714">
        <v>100</v>
      </c>
      <c r="H9" s="115">
        <v>100</v>
      </c>
      <c r="I9" s="714">
        <v>100</v>
      </c>
      <c r="J9" s="264">
        <v>100</v>
      </c>
      <c r="K9" s="785"/>
      <c r="L9" s="363"/>
      <c r="M9" s="782"/>
      <c r="N9" s="264"/>
      <c r="O9" s="254"/>
      <c r="P9" s="264"/>
      <c r="Q9" s="254"/>
      <c r="R9" s="95"/>
    </row>
    <row r="10" spans="1:20" ht="16" x14ac:dyDescent="0.2">
      <c r="A10" s="959" t="s">
        <v>99</v>
      </c>
      <c r="B10" s="960"/>
      <c r="C10" s="776" t="s">
        <v>100</v>
      </c>
      <c r="D10" s="759" t="s">
        <v>96</v>
      </c>
      <c r="E10" s="772" t="s">
        <v>92</v>
      </c>
      <c r="F10" s="118">
        <v>300</v>
      </c>
      <c r="G10" s="715">
        <v>300</v>
      </c>
      <c r="H10" s="117">
        <v>300</v>
      </c>
      <c r="I10" s="715">
        <v>300</v>
      </c>
      <c r="J10" s="750">
        <v>300</v>
      </c>
      <c r="K10" s="783"/>
      <c r="L10" s="118"/>
      <c r="M10" s="783"/>
      <c r="N10" s="360"/>
      <c r="O10" s="359"/>
      <c r="P10" s="360"/>
      <c r="Q10" s="359"/>
      <c r="R10" s="95"/>
    </row>
    <row r="11" spans="1:20" ht="17" thickBot="1" x14ac:dyDescent="0.25">
      <c r="A11" s="961"/>
      <c r="B11" s="962"/>
      <c r="C11" s="776" t="s">
        <v>101</v>
      </c>
      <c r="D11" s="759" t="s">
        <v>92</v>
      </c>
      <c r="E11" s="772" t="s">
        <v>92</v>
      </c>
      <c r="F11" s="760">
        <v>46022</v>
      </c>
      <c r="G11" s="755">
        <v>46031</v>
      </c>
      <c r="H11" s="760">
        <v>46022</v>
      </c>
      <c r="I11" s="755">
        <v>45820</v>
      </c>
      <c r="J11" s="769">
        <v>45897</v>
      </c>
      <c r="K11" s="787"/>
      <c r="L11" s="769"/>
      <c r="M11" s="756"/>
      <c r="N11" s="769"/>
      <c r="O11" s="756"/>
      <c r="P11" s="769"/>
      <c r="Q11" s="756"/>
      <c r="R11" s="95"/>
    </row>
    <row r="12" spans="1:20" ht="36" thickBot="1" x14ac:dyDescent="0.25">
      <c r="A12" s="791" t="s">
        <v>102</v>
      </c>
      <c r="B12" s="792"/>
      <c r="C12" s="793"/>
      <c r="D12" s="794"/>
      <c r="E12" s="795"/>
      <c r="F12" s="796"/>
      <c r="G12" s="797"/>
      <c r="H12" s="798"/>
      <c r="I12" s="799"/>
      <c r="J12" s="797"/>
      <c r="K12" s="800"/>
      <c r="L12" s="796"/>
      <c r="M12" s="796"/>
      <c r="N12" s="797"/>
      <c r="O12" s="798"/>
      <c r="P12" s="799"/>
      <c r="Q12" s="801"/>
    </row>
    <row r="13" spans="1:20" ht="16" x14ac:dyDescent="0.2">
      <c r="A13" s="941" t="s">
        <v>103</v>
      </c>
      <c r="B13" s="942"/>
      <c r="C13" s="191">
        <v>14</v>
      </c>
      <c r="D13" s="186" t="s">
        <v>91</v>
      </c>
      <c r="E13" s="215" t="s">
        <v>104</v>
      </c>
      <c r="F13" s="887">
        <v>45630</v>
      </c>
      <c r="G13" s="888">
        <v>45630</v>
      </c>
      <c r="H13" s="889">
        <v>45630</v>
      </c>
      <c r="I13" s="888">
        <v>45630</v>
      </c>
      <c r="J13" s="889">
        <v>45630</v>
      </c>
      <c r="K13" s="214"/>
      <c r="L13" s="754"/>
      <c r="M13" s="840"/>
      <c r="N13" s="565"/>
      <c r="O13" s="788"/>
      <c r="P13" s="789"/>
      <c r="Q13" s="790"/>
      <c r="R13"/>
    </row>
    <row r="14" spans="1:20" ht="16" x14ac:dyDescent="0.2">
      <c r="A14" s="933" t="s">
        <v>105</v>
      </c>
      <c r="B14" s="934"/>
      <c r="C14" s="190">
        <v>28</v>
      </c>
      <c r="D14" s="185" t="s">
        <v>91</v>
      </c>
      <c r="E14" s="216" t="s">
        <v>104</v>
      </c>
      <c r="F14" s="887">
        <v>45651</v>
      </c>
      <c r="G14" s="888">
        <v>45651</v>
      </c>
      <c r="H14" s="890">
        <v>45651</v>
      </c>
      <c r="I14" s="888">
        <v>45651</v>
      </c>
      <c r="J14" s="891">
        <v>45651</v>
      </c>
      <c r="K14" s="251"/>
      <c r="L14" s="850"/>
      <c r="M14" s="841"/>
      <c r="N14" s="255"/>
      <c r="O14" s="265"/>
      <c r="P14" s="381"/>
      <c r="Q14" s="343"/>
    </row>
    <row r="15" spans="1:20" ht="16" x14ac:dyDescent="0.2">
      <c r="A15" s="933" t="s">
        <v>106</v>
      </c>
      <c r="B15" s="934"/>
      <c r="C15" s="190">
        <v>90</v>
      </c>
      <c r="D15" s="185" t="s">
        <v>91</v>
      </c>
      <c r="E15" s="216" t="s">
        <v>104</v>
      </c>
      <c r="F15" s="180">
        <v>45708</v>
      </c>
      <c r="G15" s="557">
        <v>45708</v>
      </c>
      <c r="H15" s="114">
        <v>45708</v>
      </c>
      <c r="I15" s="557">
        <v>45708</v>
      </c>
      <c r="J15" s="399">
        <v>45708</v>
      </c>
      <c r="K15" s="180"/>
      <c r="L15" s="557"/>
      <c r="M15" s="114"/>
      <c r="N15" s="255"/>
      <c r="O15" s="265"/>
      <c r="P15" s="381"/>
      <c r="Q15" s="343"/>
    </row>
    <row r="16" spans="1:20" ht="16" x14ac:dyDescent="0.2">
      <c r="A16" s="945" t="s">
        <v>107</v>
      </c>
      <c r="B16" s="946"/>
      <c r="C16" s="190">
        <v>180</v>
      </c>
      <c r="D16" s="185" t="s">
        <v>91</v>
      </c>
      <c r="E16" s="216" t="s">
        <v>104</v>
      </c>
      <c r="F16" s="554">
        <v>45842</v>
      </c>
      <c r="G16" s="554">
        <v>45842</v>
      </c>
      <c r="H16" s="554">
        <v>45842</v>
      </c>
      <c r="I16" s="554">
        <v>45842</v>
      </c>
      <c r="J16" s="554">
        <v>45842</v>
      </c>
      <c r="K16" s="173"/>
      <c r="L16" s="753"/>
      <c r="M16" s="842"/>
      <c r="N16" s="257"/>
      <c r="O16" s="267"/>
      <c r="P16" s="383"/>
      <c r="Q16" s="391"/>
    </row>
    <row r="17" spans="1:18" ht="16" x14ac:dyDescent="0.2">
      <c r="A17" s="947" t="s">
        <v>108</v>
      </c>
      <c r="B17" s="948"/>
      <c r="C17" s="190">
        <v>365</v>
      </c>
      <c r="D17" s="185" t="s">
        <v>91</v>
      </c>
      <c r="E17" s="216" t="s">
        <v>104</v>
      </c>
      <c r="F17" s="555" t="s">
        <v>109</v>
      </c>
      <c r="G17" s="716" t="s">
        <v>109</v>
      </c>
      <c r="H17" s="114">
        <v>46021</v>
      </c>
      <c r="I17" s="882">
        <v>45432</v>
      </c>
      <c r="J17" s="399">
        <v>45884</v>
      </c>
      <c r="K17" s="113"/>
      <c r="L17" s="753"/>
      <c r="M17" s="113"/>
      <c r="N17" s="259"/>
      <c r="O17" s="269"/>
      <c r="P17" s="384"/>
      <c r="Q17" s="392"/>
    </row>
    <row r="18" spans="1:18" ht="16" x14ac:dyDescent="0.2">
      <c r="A18" s="933" t="s">
        <v>110</v>
      </c>
      <c r="B18" s="934"/>
      <c r="C18" s="190">
        <v>12</v>
      </c>
      <c r="D18" s="185" t="s">
        <v>92</v>
      </c>
      <c r="E18" s="216" t="s">
        <v>104</v>
      </c>
      <c r="F18" s="883" t="s">
        <v>111</v>
      </c>
      <c r="G18" s="884">
        <v>45639</v>
      </c>
      <c r="H18" s="884">
        <v>45639</v>
      </c>
      <c r="I18" s="557">
        <v>45820</v>
      </c>
      <c r="J18" s="399">
        <v>45897</v>
      </c>
      <c r="K18" s="113"/>
      <c r="L18" s="557"/>
      <c r="M18" s="843"/>
      <c r="N18" s="256"/>
      <c r="O18" s="266"/>
      <c r="P18" s="382"/>
      <c r="Q18" s="390"/>
    </row>
    <row r="19" spans="1:18" ht="16" x14ac:dyDescent="0.2">
      <c r="A19" s="935" t="s">
        <v>112</v>
      </c>
      <c r="B19" s="936"/>
      <c r="C19" s="219">
        <v>12</v>
      </c>
      <c r="D19" s="185" t="s">
        <v>92</v>
      </c>
      <c r="E19" s="216" t="s">
        <v>104</v>
      </c>
      <c r="F19" s="885">
        <v>45582</v>
      </c>
      <c r="G19" s="884">
        <v>45639</v>
      </c>
      <c r="H19" s="884">
        <v>45639</v>
      </c>
      <c r="I19" s="557">
        <v>45820</v>
      </c>
      <c r="J19" s="399">
        <v>45897</v>
      </c>
      <c r="K19" s="113"/>
      <c r="L19" s="753"/>
      <c r="M19" s="114"/>
      <c r="N19" s="255"/>
      <c r="O19" s="265"/>
      <c r="P19" s="381"/>
      <c r="Q19" s="343"/>
    </row>
    <row r="20" spans="1:18" ht="16" x14ac:dyDescent="0.2">
      <c r="A20" s="953" t="s">
        <v>113</v>
      </c>
      <c r="B20" s="954"/>
      <c r="C20" s="344" t="s">
        <v>114</v>
      </c>
      <c r="D20" s="185" t="s">
        <v>92</v>
      </c>
      <c r="E20" s="216" t="s">
        <v>104</v>
      </c>
      <c r="F20" s="927">
        <v>45814</v>
      </c>
      <c r="G20" s="557">
        <v>45814</v>
      </c>
      <c r="H20" s="886">
        <v>45655</v>
      </c>
      <c r="I20" s="557">
        <v>45820</v>
      </c>
      <c r="J20" s="399">
        <v>45897</v>
      </c>
      <c r="K20" s="113"/>
      <c r="L20" s="753"/>
      <c r="M20" s="114"/>
      <c r="N20" s="255"/>
      <c r="O20" s="265"/>
      <c r="P20" s="381"/>
      <c r="Q20" s="343"/>
    </row>
    <row r="21" spans="1:18" ht="16.5" customHeight="1" x14ac:dyDescent="0.2">
      <c r="A21" s="955" t="s">
        <v>115</v>
      </c>
      <c r="B21" s="956"/>
      <c r="C21" s="190">
        <v>24</v>
      </c>
      <c r="D21" s="187" t="s">
        <v>92</v>
      </c>
      <c r="E21" s="217" t="s">
        <v>104</v>
      </c>
      <c r="F21" s="555" t="s">
        <v>116</v>
      </c>
      <c r="G21" s="752">
        <v>46004</v>
      </c>
      <c r="H21" s="752">
        <v>46004</v>
      </c>
      <c r="I21" s="557">
        <v>46185</v>
      </c>
      <c r="J21" s="399">
        <v>46262</v>
      </c>
      <c r="K21" s="113"/>
      <c r="L21" s="851"/>
      <c r="M21" s="842"/>
      <c r="N21" s="257"/>
      <c r="O21" s="267"/>
      <c r="P21" s="383"/>
      <c r="Q21" s="391"/>
    </row>
    <row r="22" spans="1:18" ht="17" x14ac:dyDescent="0.2">
      <c r="A22" s="350" t="s">
        <v>117</v>
      </c>
      <c r="B22" s="349"/>
      <c r="C22" s="361">
        <v>24</v>
      </c>
      <c r="D22" s="362" t="s">
        <v>92</v>
      </c>
      <c r="E22" s="216" t="s">
        <v>104</v>
      </c>
      <c r="F22" s="180">
        <v>45896</v>
      </c>
      <c r="G22" s="557">
        <v>45953</v>
      </c>
      <c r="H22" s="114">
        <v>45967</v>
      </c>
      <c r="I22" s="557">
        <v>46113</v>
      </c>
      <c r="J22" s="562">
        <v>46198</v>
      </c>
      <c r="K22" s="113"/>
      <c r="L22" s="753"/>
      <c r="M22" s="844"/>
      <c r="N22" s="260"/>
      <c r="O22" s="270"/>
      <c r="P22" s="385"/>
      <c r="Q22" s="393"/>
      <c r="R22" s="95"/>
    </row>
    <row r="23" spans="1:18" ht="17" x14ac:dyDescent="0.2">
      <c r="A23" s="366" t="s">
        <v>118</v>
      </c>
      <c r="B23" s="365"/>
      <c r="C23" s="361">
        <v>24</v>
      </c>
      <c r="D23" s="362" t="s">
        <v>92</v>
      </c>
      <c r="E23" s="216" t="s">
        <v>104</v>
      </c>
      <c r="F23" s="180">
        <v>45896</v>
      </c>
      <c r="G23" s="557">
        <v>45953</v>
      </c>
      <c r="H23" s="114">
        <v>45967</v>
      </c>
      <c r="I23" s="557">
        <v>46113</v>
      </c>
      <c r="J23" s="562">
        <v>46198</v>
      </c>
      <c r="K23" s="340"/>
      <c r="L23" s="852"/>
      <c r="M23" s="845"/>
      <c r="N23" s="341"/>
      <c r="O23" s="342"/>
      <c r="P23" s="386"/>
      <c r="Q23" s="394"/>
      <c r="R23" s="95"/>
    </row>
    <row r="24" spans="1:18" ht="16" x14ac:dyDescent="0.2">
      <c r="A24" s="930" t="s">
        <v>119</v>
      </c>
      <c r="B24" s="931"/>
      <c r="C24" s="367">
        <v>24</v>
      </c>
      <c r="D24" s="184" t="s">
        <v>92</v>
      </c>
      <c r="E24" s="346" t="s">
        <v>104</v>
      </c>
      <c r="F24" s="180">
        <v>45896</v>
      </c>
      <c r="G24" s="557">
        <v>45953</v>
      </c>
      <c r="H24" s="114">
        <v>45967</v>
      </c>
      <c r="I24" s="557">
        <v>46113</v>
      </c>
      <c r="J24" s="563">
        <v>46198</v>
      </c>
      <c r="K24" s="340"/>
      <c r="L24" s="852"/>
      <c r="M24" s="845"/>
      <c r="N24" s="341"/>
      <c r="O24" s="342"/>
      <c r="P24" s="386"/>
      <c r="Q24" s="394"/>
    </row>
    <row r="25" spans="1:18" ht="16" x14ac:dyDescent="0.2">
      <c r="A25" s="963" t="s">
        <v>120</v>
      </c>
      <c r="B25" s="964"/>
      <c r="C25" s="348">
        <v>24</v>
      </c>
      <c r="D25" s="345" t="s">
        <v>92</v>
      </c>
      <c r="E25" s="347" t="s">
        <v>104</v>
      </c>
      <c r="F25" s="180">
        <v>45896</v>
      </c>
      <c r="G25" s="557">
        <v>45953</v>
      </c>
      <c r="H25" s="114">
        <v>45967</v>
      </c>
      <c r="I25" s="557">
        <v>46113</v>
      </c>
      <c r="J25" s="562">
        <v>46198</v>
      </c>
      <c r="K25" s="340"/>
      <c r="L25" s="852"/>
      <c r="M25" s="846"/>
      <c r="N25" s="341"/>
      <c r="O25" s="342"/>
      <c r="P25" s="386"/>
      <c r="Q25" s="394"/>
    </row>
    <row r="26" spans="1:18" ht="16" x14ac:dyDescent="0.2">
      <c r="A26" s="939" t="s">
        <v>121</v>
      </c>
      <c r="B26" s="940"/>
      <c r="C26" s="191">
        <v>36</v>
      </c>
      <c r="D26" s="185" t="s">
        <v>92</v>
      </c>
      <c r="E26" s="215" t="s">
        <v>104</v>
      </c>
      <c r="F26" s="180">
        <v>46312</v>
      </c>
      <c r="G26" s="558">
        <v>46263</v>
      </c>
      <c r="H26" s="560">
        <v>46263</v>
      </c>
      <c r="I26" s="558">
        <v>46550</v>
      </c>
      <c r="J26" s="564">
        <v>46627</v>
      </c>
      <c r="K26" s="220"/>
      <c r="L26" s="558"/>
      <c r="M26" s="847"/>
      <c r="N26" s="258"/>
      <c r="O26" s="268"/>
      <c r="P26" s="387"/>
      <c r="Q26" s="395"/>
    </row>
    <row r="27" spans="1:18" ht="16" x14ac:dyDescent="0.2">
      <c r="A27" s="941" t="s">
        <v>122</v>
      </c>
      <c r="B27" s="942"/>
      <c r="C27" s="361">
        <v>60</v>
      </c>
      <c r="D27" s="364" t="s">
        <v>92</v>
      </c>
      <c r="E27" s="216" t="s">
        <v>104</v>
      </c>
      <c r="F27" s="555" t="s">
        <v>123</v>
      </c>
      <c r="G27" s="559">
        <v>47178</v>
      </c>
      <c r="H27" s="114">
        <v>46844</v>
      </c>
      <c r="I27" s="565">
        <v>47178</v>
      </c>
      <c r="J27" s="561">
        <v>47178</v>
      </c>
      <c r="K27" s="120"/>
      <c r="L27" s="853"/>
      <c r="M27" s="848"/>
      <c r="N27" s="257"/>
      <c r="O27" s="267"/>
      <c r="P27" s="383"/>
      <c r="Q27" s="391"/>
    </row>
    <row r="28" spans="1:18" ht="17" thickBot="1" x14ac:dyDescent="0.25">
      <c r="A28" s="937" t="s">
        <v>124</v>
      </c>
      <c r="B28" s="938"/>
      <c r="C28" s="776">
        <v>84</v>
      </c>
      <c r="D28" s="776" t="s">
        <v>92</v>
      </c>
      <c r="E28" s="802" t="s">
        <v>104</v>
      </c>
      <c r="F28" s="556">
        <v>48453</v>
      </c>
      <c r="G28" s="803">
        <v>47472</v>
      </c>
      <c r="H28" s="804">
        <v>47484</v>
      </c>
      <c r="I28" s="803">
        <v>47484</v>
      </c>
      <c r="J28" s="805">
        <v>47453</v>
      </c>
      <c r="K28" s="340"/>
      <c r="L28" s="854"/>
      <c r="M28" s="849"/>
      <c r="N28" s="341"/>
      <c r="O28" s="342"/>
      <c r="P28" s="386"/>
      <c r="Q28" s="394"/>
    </row>
    <row r="29" spans="1:18" ht="36" thickBot="1" x14ac:dyDescent="0.25">
      <c r="A29" s="791" t="s">
        <v>125</v>
      </c>
      <c r="B29" s="792"/>
      <c r="C29" s="793"/>
      <c r="D29" s="794"/>
      <c r="E29" s="795"/>
      <c r="F29" s="796"/>
      <c r="G29" s="797"/>
      <c r="H29" s="811"/>
      <c r="I29" s="798"/>
      <c r="J29" s="796"/>
      <c r="K29" s="800"/>
      <c r="L29" s="796"/>
      <c r="M29" s="796"/>
      <c r="N29" s="797"/>
      <c r="O29" s="798"/>
      <c r="P29" s="799"/>
      <c r="Q29" s="801"/>
    </row>
    <row r="30" spans="1:18" ht="16" x14ac:dyDescent="0.2">
      <c r="A30" s="208" t="s">
        <v>126</v>
      </c>
      <c r="B30" s="209"/>
      <c r="C30" s="191">
        <v>365</v>
      </c>
      <c r="D30" s="186" t="s">
        <v>91</v>
      </c>
      <c r="E30" s="215" t="s">
        <v>127</v>
      </c>
      <c r="F30" s="748">
        <v>46031</v>
      </c>
      <c r="G30" s="749">
        <v>46031</v>
      </c>
      <c r="H30" s="806">
        <v>46031</v>
      </c>
      <c r="I30" s="210">
        <v>45820</v>
      </c>
      <c r="J30" s="211">
        <v>45897</v>
      </c>
      <c r="K30" s="212"/>
      <c r="L30" s="213"/>
      <c r="M30" s="213"/>
      <c r="N30" s="807"/>
      <c r="O30" s="808"/>
      <c r="P30" s="809"/>
      <c r="Q30" s="810"/>
    </row>
    <row r="31" spans="1:18" ht="16" x14ac:dyDescent="0.2">
      <c r="A31" s="150" t="s">
        <v>128</v>
      </c>
      <c r="B31" s="189"/>
      <c r="C31" s="190">
        <v>24</v>
      </c>
      <c r="D31" s="185" t="s">
        <v>92</v>
      </c>
      <c r="E31" s="216" t="s">
        <v>127</v>
      </c>
      <c r="F31" s="707">
        <v>45947</v>
      </c>
      <c r="G31" s="717">
        <v>46004</v>
      </c>
      <c r="H31" s="709">
        <v>46004</v>
      </c>
      <c r="I31" s="111">
        <v>46185</v>
      </c>
      <c r="J31" s="147">
        <v>46262</v>
      </c>
      <c r="K31" s="112"/>
      <c r="L31" s="174"/>
      <c r="M31" s="174"/>
      <c r="N31" s="261"/>
      <c r="O31" s="271"/>
      <c r="P31" s="388"/>
      <c r="Q31" s="396"/>
    </row>
    <row r="32" spans="1:18" ht="16" x14ac:dyDescent="0.2">
      <c r="A32" s="150" t="s">
        <v>129</v>
      </c>
      <c r="B32" s="189"/>
      <c r="C32" s="190">
        <v>24</v>
      </c>
      <c r="D32" s="185" t="s">
        <v>92</v>
      </c>
      <c r="E32" s="216" t="s">
        <v>127</v>
      </c>
      <c r="F32" s="707">
        <v>45947</v>
      </c>
      <c r="G32" s="717">
        <v>46004</v>
      </c>
      <c r="H32" s="709">
        <v>46004</v>
      </c>
      <c r="I32" s="111">
        <v>46185</v>
      </c>
      <c r="J32" s="147">
        <v>46262</v>
      </c>
      <c r="K32" s="112"/>
      <c r="L32" s="174"/>
      <c r="M32" s="174"/>
      <c r="N32" s="261"/>
      <c r="O32" s="271"/>
      <c r="P32" s="388"/>
      <c r="Q32" s="396"/>
    </row>
    <row r="33" spans="1:18" ht="16" x14ac:dyDescent="0.2">
      <c r="A33" s="369" t="s">
        <v>130</v>
      </c>
      <c r="B33" s="368"/>
      <c r="C33" s="190">
        <v>24</v>
      </c>
      <c r="D33" s="185" t="s">
        <v>92</v>
      </c>
      <c r="E33" s="216" t="s">
        <v>127</v>
      </c>
      <c r="F33" s="707">
        <v>45947</v>
      </c>
      <c r="G33" s="717">
        <v>46004</v>
      </c>
      <c r="H33" s="709">
        <v>46004</v>
      </c>
      <c r="I33" s="111">
        <v>46185</v>
      </c>
      <c r="J33" s="147">
        <v>46262</v>
      </c>
      <c r="K33" s="112"/>
      <c r="L33" s="174"/>
      <c r="M33" s="174"/>
      <c r="N33" s="261"/>
      <c r="O33" s="271"/>
      <c r="P33" s="388"/>
      <c r="Q33" s="396"/>
    </row>
    <row r="34" spans="1:18" ht="16" x14ac:dyDescent="0.2">
      <c r="A34" s="208" t="s">
        <v>131</v>
      </c>
      <c r="B34" s="189"/>
      <c r="C34" s="190">
        <v>24</v>
      </c>
      <c r="D34" s="185" t="s">
        <v>92</v>
      </c>
      <c r="E34" s="216" t="s">
        <v>127</v>
      </c>
      <c r="F34" s="707">
        <v>45947</v>
      </c>
      <c r="G34" s="717">
        <v>46004</v>
      </c>
      <c r="H34" s="709">
        <v>46004</v>
      </c>
      <c r="I34" s="111">
        <v>46185</v>
      </c>
      <c r="J34" s="147">
        <v>46262</v>
      </c>
      <c r="K34" s="112"/>
      <c r="L34" s="174"/>
      <c r="M34" s="174"/>
      <c r="N34" s="261"/>
      <c r="O34" s="271"/>
      <c r="P34" s="388"/>
      <c r="Q34" s="396"/>
    </row>
    <row r="35" spans="1:18" ht="16" x14ac:dyDescent="0.2">
      <c r="A35" s="965" t="s">
        <v>132</v>
      </c>
      <c r="B35" s="966"/>
      <c r="C35" s="190">
        <v>36</v>
      </c>
      <c r="D35" s="185" t="s">
        <v>92</v>
      </c>
      <c r="E35" s="216" t="s">
        <v>127</v>
      </c>
      <c r="F35" s="707">
        <v>46312</v>
      </c>
      <c r="G35" s="717">
        <v>46369</v>
      </c>
      <c r="H35" s="709">
        <v>46369</v>
      </c>
      <c r="I35" s="111">
        <v>46550</v>
      </c>
      <c r="J35" s="147">
        <v>46627</v>
      </c>
      <c r="K35" s="112"/>
      <c r="L35" s="174"/>
      <c r="M35" s="174"/>
      <c r="N35" s="261"/>
      <c r="O35" s="271"/>
      <c r="P35" s="388"/>
      <c r="Q35" s="396"/>
    </row>
    <row r="36" spans="1:18" ht="16" x14ac:dyDescent="0.2">
      <c r="A36" s="902" t="s">
        <v>133</v>
      </c>
      <c r="B36" s="368"/>
      <c r="C36" s="190">
        <v>42</v>
      </c>
      <c r="D36" s="185" t="s">
        <v>92</v>
      </c>
      <c r="E36" s="216" t="s">
        <v>127</v>
      </c>
      <c r="F36" s="707">
        <v>46494</v>
      </c>
      <c r="G36" s="718">
        <v>46551</v>
      </c>
      <c r="H36" s="400">
        <v>46551</v>
      </c>
      <c r="I36" s="400">
        <v>46733</v>
      </c>
      <c r="J36" s="147">
        <v>46811</v>
      </c>
      <c r="K36" s="147"/>
      <c r="L36" s="174"/>
      <c r="M36" s="174"/>
      <c r="N36" s="261"/>
      <c r="O36" s="271"/>
      <c r="P36" s="388"/>
      <c r="Q36" s="396"/>
    </row>
    <row r="37" spans="1:18" ht="16" x14ac:dyDescent="0.2">
      <c r="A37" s="902" t="s">
        <v>134</v>
      </c>
      <c r="B37" s="368"/>
      <c r="C37" s="190">
        <v>48</v>
      </c>
      <c r="D37" s="185" t="s">
        <v>92</v>
      </c>
      <c r="E37" s="216" t="s">
        <v>127</v>
      </c>
      <c r="F37" s="707">
        <v>47043</v>
      </c>
      <c r="G37" s="717">
        <v>47100</v>
      </c>
      <c r="H37" s="709">
        <v>47100</v>
      </c>
      <c r="I37" s="111">
        <v>47281</v>
      </c>
      <c r="J37" s="147">
        <v>47358</v>
      </c>
      <c r="K37" s="112"/>
      <c r="L37" s="174"/>
      <c r="M37" s="174"/>
      <c r="N37" s="261"/>
      <c r="O37" s="271"/>
      <c r="P37" s="388"/>
      <c r="Q37" s="396"/>
    </row>
    <row r="38" spans="1:18" ht="16" x14ac:dyDescent="0.2">
      <c r="A38" s="965" t="s">
        <v>135</v>
      </c>
      <c r="B38" s="966"/>
      <c r="C38" s="190">
        <v>60</v>
      </c>
      <c r="D38" s="185" t="s">
        <v>92</v>
      </c>
      <c r="E38" s="216" t="s">
        <v>127</v>
      </c>
      <c r="F38" s="707">
        <v>47408</v>
      </c>
      <c r="G38" s="717">
        <v>47465</v>
      </c>
      <c r="H38" s="709">
        <v>47465</v>
      </c>
      <c r="I38" s="111">
        <v>47646</v>
      </c>
      <c r="J38" s="147">
        <v>47723</v>
      </c>
      <c r="K38" s="112"/>
      <c r="L38" s="174"/>
      <c r="M38" s="174"/>
      <c r="N38" s="261"/>
      <c r="O38" s="271"/>
      <c r="P38" s="388"/>
      <c r="Q38" s="396"/>
    </row>
    <row r="39" spans="1:18" ht="16" x14ac:dyDescent="0.2">
      <c r="A39" s="902" t="s">
        <v>136</v>
      </c>
      <c r="B39" s="368"/>
      <c r="C39" s="190">
        <v>60</v>
      </c>
      <c r="D39" s="185" t="s">
        <v>92</v>
      </c>
      <c r="E39" s="216" t="s">
        <v>127</v>
      </c>
      <c r="F39" s="707">
        <v>47773</v>
      </c>
      <c r="G39" s="717">
        <v>47830</v>
      </c>
      <c r="H39" s="709">
        <v>47830</v>
      </c>
      <c r="I39" s="111">
        <v>48011</v>
      </c>
      <c r="J39" s="147">
        <v>48088</v>
      </c>
      <c r="K39" s="112"/>
      <c r="L39" s="174"/>
      <c r="M39" s="174"/>
      <c r="N39" s="261"/>
      <c r="O39" s="271"/>
      <c r="P39" s="388"/>
      <c r="Q39" s="396"/>
    </row>
    <row r="40" spans="1:18" ht="16" x14ac:dyDescent="0.2">
      <c r="A40" s="902" t="s">
        <v>137</v>
      </c>
      <c r="B40" s="368"/>
      <c r="C40" s="190">
        <v>72</v>
      </c>
      <c r="D40" s="185" t="s">
        <v>92</v>
      </c>
      <c r="E40" s="216" t="s">
        <v>127</v>
      </c>
      <c r="F40" s="707">
        <v>47773</v>
      </c>
      <c r="G40" s="717">
        <v>47830</v>
      </c>
      <c r="H40" s="709">
        <v>47830</v>
      </c>
      <c r="I40" s="111">
        <v>48011</v>
      </c>
      <c r="J40" s="147">
        <v>48088</v>
      </c>
      <c r="K40" s="112"/>
      <c r="L40" s="174"/>
      <c r="M40" s="174"/>
      <c r="N40" s="261"/>
      <c r="O40" s="271"/>
      <c r="P40" s="388"/>
      <c r="Q40" s="396"/>
    </row>
    <row r="41" spans="1:18" ht="16.5" customHeight="1" x14ac:dyDescent="0.2">
      <c r="A41" s="902" t="s">
        <v>138</v>
      </c>
      <c r="B41" s="368"/>
      <c r="C41" s="190">
        <v>96</v>
      </c>
      <c r="D41" s="185" t="s">
        <v>92</v>
      </c>
      <c r="E41" s="216" t="s">
        <v>127</v>
      </c>
      <c r="F41" s="707">
        <v>48504</v>
      </c>
      <c r="G41" s="717">
        <v>48561</v>
      </c>
      <c r="H41" s="709">
        <v>48561</v>
      </c>
      <c r="I41" s="111">
        <v>48742</v>
      </c>
      <c r="J41" s="147">
        <v>48819</v>
      </c>
      <c r="K41" s="112"/>
      <c r="L41" s="174"/>
      <c r="M41" s="174"/>
      <c r="N41" s="261"/>
      <c r="O41" s="271"/>
      <c r="P41" s="388"/>
      <c r="Q41" s="396"/>
    </row>
    <row r="42" spans="1:18" ht="17" thickBot="1" x14ac:dyDescent="0.25">
      <c r="A42" s="812" t="s">
        <v>139</v>
      </c>
      <c r="B42" s="813"/>
      <c r="C42" s="192">
        <v>120</v>
      </c>
      <c r="D42" s="188" t="s">
        <v>92</v>
      </c>
      <c r="E42" s="229" t="s">
        <v>127</v>
      </c>
      <c r="F42" s="814">
        <v>49234</v>
      </c>
      <c r="G42" s="815">
        <v>49291</v>
      </c>
      <c r="H42" s="816">
        <v>49291</v>
      </c>
      <c r="I42" s="817">
        <v>49472</v>
      </c>
      <c r="J42" s="818">
        <v>49549</v>
      </c>
      <c r="K42" s="819"/>
      <c r="L42" s="820"/>
      <c r="M42" s="820"/>
      <c r="N42" s="821"/>
      <c r="O42" s="822"/>
      <c r="P42" s="823"/>
      <c r="Q42" s="824"/>
    </row>
    <row r="43" spans="1:18" ht="35" thickBot="1" x14ac:dyDescent="0.25">
      <c r="A43" s="831" t="s">
        <v>89</v>
      </c>
      <c r="B43" s="792"/>
      <c r="C43" s="793"/>
      <c r="D43" s="794"/>
      <c r="E43" s="832"/>
      <c r="F43" s="833"/>
      <c r="G43" s="834"/>
      <c r="H43" s="835"/>
      <c r="I43" s="836"/>
      <c r="J43" s="837"/>
      <c r="K43" s="836"/>
      <c r="L43" s="833"/>
      <c r="M43" s="833"/>
      <c r="N43" s="834"/>
      <c r="O43" s="836"/>
      <c r="P43" s="838"/>
      <c r="Q43" s="839"/>
      <c r="R43" s="95"/>
    </row>
    <row r="44" spans="1:18" ht="16" x14ac:dyDescent="0.2">
      <c r="A44" s="825" t="s">
        <v>140</v>
      </c>
      <c r="B44" s="826"/>
      <c r="C44" s="191">
        <v>6</v>
      </c>
      <c r="D44" s="186" t="s">
        <v>92</v>
      </c>
      <c r="E44" s="215" t="s">
        <v>92</v>
      </c>
      <c r="F44" s="141">
        <v>45797</v>
      </c>
      <c r="G44" s="398">
        <v>45797</v>
      </c>
      <c r="H44" s="141">
        <v>45797</v>
      </c>
      <c r="I44" s="401">
        <v>45797</v>
      </c>
      <c r="J44" s="141">
        <v>45797</v>
      </c>
      <c r="K44" s="141"/>
      <c r="L44" s="141"/>
      <c r="M44" s="141"/>
      <c r="N44" s="827"/>
      <c r="O44" s="828"/>
      <c r="P44" s="829"/>
      <c r="Q44" s="830"/>
      <c r="R44" s="95"/>
    </row>
    <row r="45" spans="1:18" ht="16" x14ac:dyDescent="0.2">
      <c r="A45" s="943" t="s">
        <v>141</v>
      </c>
      <c r="B45" s="944"/>
      <c r="C45" s="191">
        <v>48</v>
      </c>
      <c r="D45" s="186" t="s">
        <v>92</v>
      </c>
      <c r="E45" s="215" t="s">
        <v>92</v>
      </c>
      <c r="F45" s="141">
        <v>47077</v>
      </c>
      <c r="G45" s="398">
        <v>47077</v>
      </c>
      <c r="H45" s="404">
        <v>47077</v>
      </c>
      <c r="I45" s="401">
        <v>47077</v>
      </c>
      <c r="J45" s="141">
        <v>47077</v>
      </c>
      <c r="K45" s="207"/>
      <c r="L45" s="207"/>
      <c r="M45" s="207"/>
      <c r="N45" s="262"/>
      <c r="O45" s="272"/>
      <c r="P45" s="389"/>
      <c r="Q45" s="397"/>
      <c r="R45" s="95"/>
    </row>
    <row r="46" spans="1:18" ht="16" x14ac:dyDescent="0.2">
      <c r="A46" s="928" t="s">
        <v>142</v>
      </c>
      <c r="B46" s="929"/>
      <c r="C46" s="190">
        <v>200</v>
      </c>
      <c r="D46" s="185" t="s">
        <v>96</v>
      </c>
      <c r="E46" s="216" t="s">
        <v>92</v>
      </c>
      <c r="F46" s="140">
        <v>200</v>
      </c>
      <c r="G46" s="115">
        <v>200</v>
      </c>
      <c r="H46" s="140">
        <v>200</v>
      </c>
      <c r="I46" s="115">
        <v>200</v>
      </c>
      <c r="J46" s="140">
        <v>200</v>
      </c>
      <c r="K46" s="115">
        <v>200</v>
      </c>
      <c r="L46" s="175">
        <v>200</v>
      </c>
      <c r="M46" s="175">
        <v>200</v>
      </c>
      <c r="N46" s="175">
        <v>200</v>
      </c>
      <c r="O46" s="175">
        <v>200</v>
      </c>
      <c r="P46" s="175">
        <v>200</v>
      </c>
      <c r="Q46" s="140">
        <v>200</v>
      </c>
      <c r="R46" s="95"/>
    </row>
    <row r="47" spans="1:18" ht="16" x14ac:dyDescent="0.2">
      <c r="A47" s="928" t="s">
        <v>143</v>
      </c>
      <c r="B47" s="929"/>
      <c r="C47" s="190">
        <v>200</v>
      </c>
      <c r="D47" s="185" t="s">
        <v>96</v>
      </c>
      <c r="E47" s="216" t="s">
        <v>92</v>
      </c>
      <c r="F47" s="140">
        <v>200</v>
      </c>
      <c r="G47" s="115">
        <v>200</v>
      </c>
      <c r="H47" s="140">
        <v>200</v>
      </c>
      <c r="I47" s="115">
        <v>200</v>
      </c>
      <c r="J47" s="140">
        <v>200</v>
      </c>
      <c r="K47" s="115">
        <v>200</v>
      </c>
      <c r="L47" s="175">
        <v>200</v>
      </c>
      <c r="M47" s="175">
        <v>200</v>
      </c>
      <c r="N47" s="175">
        <v>200</v>
      </c>
      <c r="O47" s="175">
        <v>200</v>
      </c>
      <c r="P47" s="175">
        <v>200</v>
      </c>
      <c r="Q47" s="140">
        <v>200</v>
      </c>
      <c r="R47" s="95"/>
    </row>
    <row r="48" spans="1:18" ht="16" x14ac:dyDescent="0.2">
      <c r="A48" s="928" t="s">
        <v>144</v>
      </c>
      <c r="B48" s="929"/>
      <c r="C48" s="190">
        <v>400</v>
      </c>
      <c r="D48" s="185" t="s">
        <v>96</v>
      </c>
      <c r="E48" s="216" t="s">
        <v>92</v>
      </c>
      <c r="F48" s="142">
        <v>400</v>
      </c>
      <c r="G48" s="117">
        <v>400</v>
      </c>
      <c r="H48" s="142">
        <v>400</v>
      </c>
      <c r="I48" s="117">
        <v>400</v>
      </c>
      <c r="J48" s="142">
        <v>400</v>
      </c>
      <c r="K48" s="117">
        <v>400</v>
      </c>
      <c r="L48" s="176">
        <v>400</v>
      </c>
      <c r="M48" s="176">
        <v>400</v>
      </c>
      <c r="N48" s="176">
        <v>400</v>
      </c>
      <c r="O48" s="176">
        <v>400</v>
      </c>
      <c r="P48" s="176">
        <v>400</v>
      </c>
      <c r="Q48" s="142">
        <v>400</v>
      </c>
      <c r="R48" s="94"/>
    </row>
    <row r="49" spans="1:18" ht="16" x14ac:dyDescent="0.2">
      <c r="A49" s="928" t="s">
        <v>145</v>
      </c>
      <c r="B49" s="929"/>
      <c r="C49" s="190">
        <v>800</v>
      </c>
      <c r="D49" s="185" t="s">
        <v>96</v>
      </c>
      <c r="E49" s="216" t="s">
        <v>92</v>
      </c>
      <c r="F49" s="142">
        <v>800</v>
      </c>
      <c r="G49" s="117">
        <v>800</v>
      </c>
      <c r="H49" s="142">
        <v>800</v>
      </c>
      <c r="I49" s="117">
        <v>800</v>
      </c>
      <c r="J49" s="142">
        <v>800</v>
      </c>
      <c r="K49" s="117">
        <v>800</v>
      </c>
      <c r="L49" s="176">
        <v>800</v>
      </c>
      <c r="M49" s="176">
        <v>800</v>
      </c>
      <c r="N49" s="176">
        <v>800</v>
      </c>
      <c r="O49" s="176">
        <v>800</v>
      </c>
      <c r="P49" s="176">
        <v>800</v>
      </c>
      <c r="Q49" s="142">
        <v>800</v>
      </c>
      <c r="R49" s="94"/>
    </row>
    <row r="50" spans="1:18" ht="16" x14ac:dyDescent="0.2">
      <c r="A50" s="149" t="s">
        <v>146</v>
      </c>
      <c r="B50" s="900"/>
      <c r="C50" s="190">
        <v>300</v>
      </c>
      <c r="D50" s="185" t="s">
        <v>96</v>
      </c>
      <c r="E50" s="216" t="s">
        <v>92</v>
      </c>
      <c r="F50" s="142">
        <v>300</v>
      </c>
      <c r="G50" s="117">
        <v>300</v>
      </c>
      <c r="H50" s="142">
        <v>300</v>
      </c>
      <c r="I50" s="117">
        <v>300</v>
      </c>
      <c r="J50" s="148">
        <v>300</v>
      </c>
      <c r="K50" s="118">
        <v>300</v>
      </c>
      <c r="L50" s="177">
        <v>300</v>
      </c>
      <c r="M50" s="177">
        <v>300</v>
      </c>
      <c r="N50" s="177">
        <v>300</v>
      </c>
      <c r="O50" s="177">
        <v>300</v>
      </c>
      <c r="P50" s="177">
        <v>300</v>
      </c>
      <c r="Q50" s="148">
        <v>300</v>
      </c>
      <c r="R50" s="95"/>
    </row>
    <row r="51" spans="1:18" ht="16" x14ac:dyDescent="0.2">
      <c r="A51" s="928" t="s">
        <v>147</v>
      </c>
      <c r="B51" s="929"/>
      <c r="C51" s="190">
        <v>400</v>
      </c>
      <c r="D51" s="185" t="s">
        <v>96</v>
      </c>
      <c r="E51" s="216" t="s">
        <v>92</v>
      </c>
      <c r="F51" s="142">
        <v>400</v>
      </c>
      <c r="G51" s="117">
        <v>400</v>
      </c>
      <c r="H51" s="142">
        <v>400</v>
      </c>
      <c r="I51" s="117">
        <v>400</v>
      </c>
      <c r="J51" s="142">
        <v>400</v>
      </c>
      <c r="K51" s="117">
        <v>400</v>
      </c>
      <c r="L51" s="176">
        <v>400</v>
      </c>
      <c r="M51" s="176">
        <v>400</v>
      </c>
      <c r="N51" s="176">
        <v>400</v>
      </c>
      <c r="O51" s="176">
        <v>400</v>
      </c>
      <c r="P51" s="176">
        <v>400</v>
      </c>
      <c r="Q51" s="142">
        <v>400</v>
      </c>
      <c r="R51" s="95"/>
    </row>
    <row r="52" spans="1:18" ht="16" x14ac:dyDescent="0.2">
      <c r="A52" s="928" t="s">
        <v>148</v>
      </c>
      <c r="B52" s="929"/>
      <c r="C52" s="190">
        <v>400</v>
      </c>
      <c r="D52" s="185" t="s">
        <v>96</v>
      </c>
      <c r="E52" s="216" t="s">
        <v>92</v>
      </c>
      <c r="F52" s="142">
        <v>400</v>
      </c>
      <c r="G52" s="117">
        <v>400</v>
      </c>
      <c r="H52" s="142">
        <v>400</v>
      </c>
      <c r="I52" s="117">
        <v>400</v>
      </c>
      <c r="J52" s="142">
        <v>400</v>
      </c>
      <c r="K52" s="117">
        <v>400</v>
      </c>
      <c r="L52" s="176">
        <v>400</v>
      </c>
      <c r="M52" s="176">
        <v>400</v>
      </c>
      <c r="N52" s="176">
        <v>400</v>
      </c>
      <c r="O52" s="176">
        <v>400</v>
      </c>
      <c r="P52" s="176">
        <v>400</v>
      </c>
      <c r="Q52" s="142">
        <v>400</v>
      </c>
      <c r="R52" s="95"/>
    </row>
    <row r="53" spans="1:18" ht="16" x14ac:dyDescent="0.2">
      <c r="A53" s="928" t="s">
        <v>149</v>
      </c>
      <c r="B53" s="929"/>
      <c r="C53" s="190">
        <v>400</v>
      </c>
      <c r="D53" s="185" t="s">
        <v>96</v>
      </c>
      <c r="E53" s="216" t="s">
        <v>92</v>
      </c>
      <c r="F53" s="142">
        <v>400</v>
      </c>
      <c r="G53" s="117">
        <v>400</v>
      </c>
      <c r="H53" s="142">
        <v>400</v>
      </c>
      <c r="I53" s="117">
        <v>400</v>
      </c>
      <c r="J53" s="142">
        <v>400</v>
      </c>
      <c r="K53" s="117">
        <v>400</v>
      </c>
      <c r="L53" s="176">
        <v>400</v>
      </c>
      <c r="M53" s="176">
        <v>400</v>
      </c>
      <c r="N53" s="176">
        <v>400</v>
      </c>
      <c r="O53" s="176">
        <v>400</v>
      </c>
      <c r="P53" s="176">
        <v>400</v>
      </c>
      <c r="Q53" s="142">
        <v>400</v>
      </c>
      <c r="R53" s="95"/>
    </row>
    <row r="54" spans="1:18" ht="16" x14ac:dyDescent="0.2">
      <c r="A54" s="928" t="s">
        <v>150</v>
      </c>
      <c r="B54" s="929"/>
      <c r="C54" s="190">
        <v>400</v>
      </c>
      <c r="D54" s="185" t="s">
        <v>96</v>
      </c>
      <c r="E54" s="216" t="s">
        <v>92</v>
      </c>
      <c r="F54" s="142">
        <v>400</v>
      </c>
      <c r="G54" s="117">
        <v>400</v>
      </c>
      <c r="H54" s="142">
        <v>400</v>
      </c>
      <c r="I54" s="117">
        <v>400</v>
      </c>
      <c r="J54" s="142">
        <v>400</v>
      </c>
      <c r="K54" s="117">
        <v>400</v>
      </c>
      <c r="L54" s="176">
        <v>400</v>
      </c>
      <c r="M54" s="176">
        <v>400</v>
      </c>
      <c r="N54" s="176">
        <v>400</v>
      </c>
      <c r="O54" s="176">
        <v>400</v>
      </c>
      <c r="P54" s="176">
        <v>400</v>
      </c>
      <c r="Q54" s="142">
        <v>400</v>
      </c>
    </row>
    <row r="55" spans="1:18" ht="16" x14ac:dyDescent="0.2">
      <c r="A55" s="928" t="s">
        <v>151</v>
      </c>
      <c r="B55" s="929"/>
      <c r="C55" s="190">
        <v>400</v>
      </c>
      <c r="D55" s="185" t="s">
        <v>96</v>
      </c>
      <c r="E55" s="216" t="s">
        <v>92</v>
      </c>
      <c r="F55" s="142">
        <v>400</v>
      </c>
      <c r="G55" s="117">
        <v>400</v>
      </c>
      <c r="H55" s="142">
        <v>400</v>
      </c>
      <c r="I55" s="117">
        <v>400</v>
      </c>
      <c r="J55" s="142">
        <v>400</v>
      </c>
      <c r="K55" s="117">
        <v>400</v>
      </c>
      <c r="L55" s="176">
        <v>400</v>
      </c>
      <c r="M55" s="176">
        <v>400</v>
      </c>
      <c r="N55" s="176">
        <v>400</v>
      </c>
      <c r="O55" s="176">
        <v>400</v>
      </c>
      <c r="P55" s="176">
        <v>400</v>
      </c>
      <c r="Q55" s="142">
        <v>400</v>
      </c>
    </row>
    <row r="56" spans="1:18" ht="15.75" customHeight="1" x14ac:dyDescent="0.2">
      <c r="A56" s="928" t="s">
        <v>152</v>
      </c>
      <c r="B56" s="929"/>
      <c r="C56" s="190" t="s">
        <v>153</v>
      </c>
      <c r="D56" s="190" t="s">
        <v>153</v>
      </c>
      <c r="E56" s="230" t="s">
        <v>153</v>
      </c>
      <c r="F56" s="142" t="s">
        <v>153</v>
      </c>
      <c r="G56" s="176" t="s">
        <v>153</v>
      </c>
      <c r="H56" s="142" t="s">
        <v>153</v>
      </c>
      <c r="I56" s="402" t="s">
        <v>153</v>
      </c>
      <c r="J56" s="142" t="s">
        <v>153</v>
      </c>
      <c r="K56" s="142" t="s">
        <v>153</v>
      </c>
      <c r="L56" s="142" t="s">
        <v>153</v>
      </c>
      <c r="M56" s="176" t="s">
        <v>153</v>
      </c>
      <c r="N56" s="176" t="s">
        <v>153</v>
      </c>
      <c r="O56" s="176" t="s">
        <v>153</v>
      </c>
      <c r="P56" s="176" t="s">
        <v>153</v>
      </c>
      <c r="Q56" s="142" t="s">
        <v>153</v>
      </c>
    </row>
    <row r="57" spans="1:18" ht="16" x14ac:dyDescent="0.2">
      <c r="A57" s="928" t="s">
        <v>154</v>
      </c>
      <c r="B57" s="929"/>
      <c r="C57" s="190">
        <v>600</v>
      </c>
      <c r="D57" s="185" t="s">
        <v>96</v>
      </c>
      <c r="E57" s="216" t="s">
        <v>92</v>
      </c>
      <c r="F57" s="142">
        <v>600</v>
      </c>
      <c r="G57" s="117">
        <v>600</v>
      </c>
      <c r="H57" s="142">
        <v>600</v>
      </c>
      <c r="I57" s="117">
        <v>600</v>
      </c>
      <c r="J57" s="142">
        <v>600</v>
      </c>
      <c r="K57" s="117">
        <v>600</v>
      </c>
      <c r="L57" s="176">
        <v>600</v>
      </c>
      <c r="M57" s="176">
        <v>600</v>
      </c>
      <c r="N57" s="176">
        <v>600</v>
      </c>
      <c r="O57" s="176">
        <v>600</v>
      </c>
      <c r="P57" s="176">
        <v>600</v>
      </c>
      <c r="Q57" s="142">
        <v>600</v>
      </c>
      <c r="R57" s="94"/>
    </row>
    <row r="58" spans="1:18" ht="16" x14ac:dyDescent="0.2">
      <c r="A58" s="928" t="s">
        <v>155</v>
      </c>
      <c r="B58" s="929"/>
      <c r="C58" s="190">
        <v>600</v>
      </c>
      <c r="D58" s="185" t="s">
        <v>96</v>
      </c>
      <c r="E58" s="216" t="s">
        <v>92</v>
      </c>
      <c r="F58" s="142">
        <v>600</v>
      </c>
      <c r="G58" s="117">
        <v>600</v>
      </c>
      <c r="H58" s="142">
        <v>600</v>
      </c>
      <c r="I58" s="117">
        <v>600</v>
      </c>
      <c r="J58" s="142">
        <v>600</v>
      </c>
      <c r="K58" s="117">
        <v>600</v>
      </c>
      <c r="L58" s="176">
        <v>600</v>
      </c>
      <c r="M58" s="176">
        <v>600</v>
      </c>
      <c r="N58" s="176">
        <v>600</v>
      </c>
      <c r="O58" s="176">
        <v>600</v>
      </c>
      <c r="P58" s="176">
        <v>600</v>
      </c>
      <c r="Q58" s="142">
        <v>600</v>
      </c>
    </row>
    <row r="59" spans="1:18" ht="16" x14ac:dyDescent="0.2">
      <c r="A59" s="928" t="s">
        <v>156</v>
      </c>
      <c r="B59" s="929"/>
      <c r="C59" s="190" t="s">
        <v>153</v>
      </c>
      <c r="D59" s="190" t="s">
        <v>153</v>
      </c>
      <c r="E59" s="230" t="s">
        <v>153</v>
      </c>
      <c r="F59" s="142" t="s">
        <v>153</v>
      </c>
      <c r="G59" s="176" t="s">
        <v>153</v>
      </c>
      <c r="H59" s="142" t="s">
        <v>153</v>
      </c>
      <c r="I59" s="402" t="s">
        <v>153</v>
      </c>
      <c r="J59" s="142" t="s">
        <v>153</v>
      </c>
      <c r="K59" s="142" t="s">
        <v>153</v>
      </c>
      <c r="L59" s="142" t="s">
        <v>153</v>
      </c>
      <c r="M59" s="176" t="s">
        <v>153</v>
      </c>
      <c r="N59" s="176" t="s">
        <v>153</v>
      </c>
      <c r="O59" s="176" t="s">
        <v>153</v>
      </c>
      <c r="P59" s="176" t="s">
        <v>153</v>
      </c>
      <c r="Q59" s="142" t="s">
        <v>153</v>
      </c>
    </row>
    <row r="60" spans="1:18" ht="16" x14ac:dyDescent="0.2">
      <c r="A60" s="928" t="s">
        <v>157</v>
      </c>
      <c r="B60" s="929"/>
      <c r="C60" s="190">
        <v>600</v>
      </c>
      <c r="D60" s="185" t="s">
        <v>96</v>
      </c>
      <c r="E60" s="216" t="s">
        <v>92</v>
      </c>
      <c r="F60" s="142">
        <v>600</v>
      </c>
      <c r="G60" s="117">
        <v>600</v>
      </c>
      <c r="H60" s="142">
        <v>600</v>
      </c>
      <c r="I60" s="117">
        <v>600</v>
      </c>
      <c r="J60" s="142">
        <v>600</v>
      </c>
      <c r="K60" s="117">
        <v>600</v>
      </c>
      <c r="L60" s="176">
        <v>600</v>
      </c>
      <c r="M60" s="176">
        <v>600</v>
      </c>
      <c r="N60" s="176">
        <v>600</v>
      </c>
      <c r="O60" s="176">
        <v>600</v>
      </c>
      <c r="P60" s="176">
        <v>600</v>
      </c>
      <c r="Q60" s="142">
        <v>600</v>
      </c>
    </row>
    <row r="61" spans="1:18" ht="16" x14ac:dyDescent="0.2">
      <c r="A61" s="928" t="s">
        <v>158</v>
      </c>
      <c r="B61" s="929"/>
      <c r="C61" s="190">
        <v>900</v>
      </c>
      <c r="D61" s="185" t="s">
        <v>96</v>
      </c>
      <c r="E61" s="216" t="s">
        <v>92</v>
      </c>
      <c r="F61" s="142">
        <v>1000</v>
      </c>
      <c r="G61" s="117">
        <v>1000</v>
      </c>
      <c r="H61" s="142">
        <v>1000</v>
      </c>
      <c r="I61" s="117">
        <v>1000</v>
      </c>
      <c r="J61" s="142">
        <v>1000</v>
      </c>
      <c r="K61" s="117">
        <v>1000</v>
      </c>
      <c r="L61" s="176">
        <v>1000</v>
      </c>
      <c r="M61" s="176">
        <v>1000</v>
      </c>
      <c r="N61" s="176">
        <v>1000</v>
      </c>
      <c r="O61" s="176">
        <v>1000</v>
      </c>
      <c r="P61" s="176">
        <v>1000</v>
      </c>
      <c r="Q61" s="142">
        <v>1000</v>
      </c>
    </row>
    <row r="62" spans="1:18" ht="16" x14ac:dyDescent="0.2">
      <c r="A62" s="928" t="s">
        <v>159</v>
      </c>
      <c r="B62" s="929"/>
      <c r="C62" s="190">
        <v>1200</v>
      </c>
      <c r="D62" s="185" t="s">
        <v>96</v>
      </c>
      <c r="E62" s="216" t="s">
        <v>92</v>
      </c>
      <c r="F62" s="142">
        <v>1200</v>
      </c>
      <c r="G62" s="117">
        <v>1200</v>
      </c>
      <c r="H62" s="142">
        <v>1200</v>
      </c>
      <c r="I62" s="117">
        <v>1200</v>
      </c>
      <c r="J62" s="142">
        <v>1200</v>
      </c>
      <c r="K62" s="117">
        <v>1200</v>
      </c>
      <c r="L62" s="142">
        <v>1200</v>
      </c>
      <c r="M62" s="176">
        <v>1200</v>
      </c>
      <c r="N62" s="176">
        <v>1200</v>
      </c>
      <c r="O62" s="176">
        <v>1200</v>
      </c>
      <c r="P62" s="176">
        <v>1200</v>
      </c>
      <c r="Q62" s="142">
        <v>1200</v>
      </c>
    </row>
    <row r="63" spans="1:18" ht="16" x14ac:dyDescent="0.2">
      <c r="A63" s="928" t="s">
        <v>160</v>
      </c>
      <c r="B63" s="929"/>
      <c r="C63" s="190">
        <v>1200</v>
      </c>
      <c r="D63" s="185" t="s">
        <v>96</v>
      </c>
      <c r="E63" s="216" t="s">
        <v>92</v>
      </c>
      <c r="F63" s="142">
        <v>1200</v>
      </c>
      <c r="G63" s="117">
        <v>1200</v>
      </c>
      <c r="H63" s="142">
        <v>1200</v>
      </c>
      <c r="I63" s="117">
        <v>1200</v>
      </c>
      <c r="J63" s="142">
        <v>1200</v>
      </c>
      <c r="K63" s="117">
        <v>1200</v>
      </c>
      <c r="L63" s="176">
        <v>1200</v>
      </c>
      <c r="M63" s="176">
        <v>1200</v>
      </c>
      <c r="N63" s="176">
        <v>1200</v>
      </c>
      <c r="O63" s="176">
        <v>1200</v>
      </c>
      <c r="P63" s="176">
        <v>1200</v>
      </c>
      <c r="Q63" s="142">
        <v>1200</v>
      </c>
    </row>
    <row r="64" spans="1:18" ht="16" x14ac:dyDescent="0.2">
      <c r="A64" s="949" t="s">
        <v>161</v>
      </c>
      <c r="B64" s="950"/>
      <c r="C64" s="190">
        <v>1200</v>
      </c>
      <c r="D64" s="185" t="s">
        <v>96</v>
      </c>
      <c r="E64" s="216" t="s">
        <v>92</v>
      </c>
      <c r="F64" s="142">
        <v>1200</v>
      </c>
      <c r="G64" s="117">
        <v>1200</v>
      </c>
      <c r="H64" s="142">
        <v>1200</v>
      </c>
      <c r="I64" s="117">
        <v>1200</v>
      </c>
      <c r="J64" s="142">
        <v>1200</v>
      </c>
      <c r="K64" s="117">
        <v>1200</v>
      </c>
      <c r="L64" s="176">
        <v>1200</v>
      </c>
      <c r="M64" s="176">
        <v>1200</v>
      </c>
      <c r="N64" s="176">
        <v>1200</v>
      </c>
      <c r="O64" s="176">
        <v>1200</v>
      </c>
      <c r="P64" s="176">
        <v>1200</v>
      </c>
      <c r="Q64" s="142">
        <v>1200</v>
      </c>
    </row>
    <row r="65" spans="1:17" ht="16" x14ac:dyDescent="0.2">
      <c r="A65" s="928" t="s">
        <v>162</v>
      </c>
      <c r="B65" s="929"/>
      <c r="C65" s="190">
        <v>1500</v>
      </c>
      <c r="D65" s="185" t="s">
        <v>96</v>
      </c>
      <c r="E65" s="216" t="s">
        <v>92</v>
      </c>
      <c r="F65" s="142">
        <v>1500</v>
      </c>
      <c r="G65" s="117">
        <v>1500</v>
      </c>
      <c r="H65" s="142">
        <v>1500</v>
      </c>
      <c r="I65" s="117">
        <v>1500</v>
      </c>
      <c r="J65" s="142">
        <v>1500</v>
      </c>
      <c r="K65" s="117">
        <v>1500</v>
      </c>
      <c r="L65" s="176">
        <v>1500</v>
      </c>
      <c r="M65" s="176">
        <v>1500</v>
      </c>
      <c r="N65" s="176">
        <v>1500</v>
      </c>
      <c r="O65" s="176">
        <v>1500</v>
      </c>
      <c r="P65" s="176">
        <v>1500</v>
      </c>
      <c r="Q65" s="142">
        <v>1500</v>
      </c>
    </row>
    <row r="66" spans="1:17" ht="17" x14ac:dyDescent="0.2">
      <c r="A66" s="898" t="s">
        <v>163</v>
      </c>
      <c r="B66" s="899" t="s">
        <v>164</v>
      </c>
      <c r="C66" s="190">
        <v>1600</v>
      </c>
      <c r="D66" s="185" t="s">
        <v>96</v>
      </c>
      <c r="E66" s="216" t="s">
        <v>92</v>
      </c>
      <c r="F66" s="142">
        <v>1600</v>
      </c>
      <c r="G66" s="117">
        <v>1600</v>
      </c>
      <c r="H66" s="142">
        <v>1600</v>
      </c>
      <c r="I66" s="117">
        <v>1600</v>
      </c>
      <c r="J66" s="142">
        <v>1600</v>
      </c>
      <c r="K66" s="117">
        <v>1600</v>
      </c>
      <c r="L66" s="176">
        <v>1600</v>
      </c>
      <c r="M66" s="176">
        <v>1600</v>
      </c>
      <c r="N66" s="176">
        <v>1600</v>
      </c>
      <c r="O66" s="176">
        <v>1600</v>
      </c>
      <c r="P66" s="176">
        <v>1600</v>
      </c>
      <c r="Q66" s="142">
        <v>1600</v>
      </c>
    </row>
    <row r="67" spans="1:17" ht="16" x14ac:dyDescent="0.2">
      <c r="A67" s="928" t="s">
        <v>165</v>
      </c>
      <c r="B67" s="929"/>
      <c r="C67" s="190" t="s">
        <v>166</v>
      </c>
      <c r="D67" s="185" t="s">
        <v>96</v>
      </c>
      <c r="E67" s="216" t="s">
        <v>92</v>
      </c>
      <c r="F67" s="142" t="s">
        <v>166</v>
      </c>
      <c r="G67" s="117" t="s">
        <v>166</v>
      </c>
      <c r="H67" s="142" t="s">
        <v>166</v>
      </c>
      <c r="I67" s="117" t="s">
        <v>166</v>
      </c>
      <c r="J67" s="142" t="s">
        <v>166</v>
      </c>
      <c r="K67" s="117" t="s">
        <v>166</v>
      </c>
      <c r="L67" s="176" t="s">
        <v>166</v>
      </c>
      <c r="M67" s="176" t="s">
        <v>166</v>
      </c>
      <c r="N67" s="176" t="s">
        <v>167</v>
      </c>
      <c r="O67" s="176" t="s">
        <v>168</v>
      </c>
      <c r="P67" s="176" t="s">
        <v>169</v>
      </c>
      <c r="Q67" s="142" t="s">
        <v>170</v>
      </c>
    </row>
    <row r="68" spans="1:17" ht="16" x14ac:dyDescent="0.2">
      <c r="A68" s="928" t="s">
        <v>171</v>
      </c>
      <c r="B68" s="929"/>
      <c r="C68" s="190">
        <v>2000</v>
      </c>
      <c r="D68" s="185" t="s">
        <v>96</v>
      </c>
      <c r="E68" s="216" t="s">
        <v>92</v>
      </c>
      <c r="F68" s="142">
        <v>2000</v>
      </c>
      <c r="G68" s="117">
        <v>2000</v>
      </c>
      <c r="H68" s="142">
        <v>2000</v>
      </c>
      <c r="I68" s="117">
        <v>2000</v>
      </c>
      <c r="J68" s="142">
        <v>2000</v>
      </c>
      <c r="K68" s="117">
        <v>2000</v>
      </c>
      <c r="L68" s="176">
        <v>2000</v>
      </c>
      <c r="M68" s="176">
        <v>2000</v>
      </c>
      <c r="N68" s="176">
        <v>2001</v>
      </c>
      <c r="O68" s="176">
        <v>2002</v>
      </c>
      <c r="P68" s="176">
        <v>2003</v>
      </c>
      <c r="Q68" s="142">
        <v>2004</v>
      </c>
    </row>
    <row r="69" spans="1:17" ht="16" x14ac:dyDescent="0.2">
      <c r="A69" s="928" t="s">
        <v>172</v>
      </c>
      <c r="B69" s="929"/>
      <c r="C69" s="190" t="s">
        <v>173</v>
      </c>
      <c r="D69" s="185" t="s">
        <v>96</v>
      </c>
      <c r="E69" s="216" t="s">
        <v>92</v>
      </c>
      <c r="F69" s="142" t="s">
        <v>173</v>
      </c>
      <c r="G69" s="117" t="s">
        <v>173</v>
      </c>
      <c r="H69" s="142" t="s">
        <v>173</v>
      </c>
      <c r="I69" s="117" t="s">
        <v>173</v>
      </c>
      <c r="J69" s="142" t="s">
        <v>173</v>
      </c>
      <c r="K69" s="117" t="s">
        <v>173</v>
      </c>
      <c r="L69" s="176" t="s">
        <v>173</v>
      </c>
      <c r="M69" s="176" t="s">
        <v>173</v>
      </c>
      <c r="N69" s="176" t="s">
        <v>174</v>
      </c>
      <c r="O69" s="176" t="s">
        <v>175</v>
      </c>
      <c r="P69" s="176" t="s">
        <v>176</v>
      </c>
      <c r="Q69" s="142" t="s">
        <v>177</v>
      </c>
    </row>
    <row r="70" spans="1:17" ht="16" x14ac:dyDescent="0.2">
      <c r="A70" s="928" t="s">
        <v>178</v>
      </c>
      <c r="B70" s="929"/>
      <c r="C70" s="190">
        <v>2250</v>
      </c>
      <c r="D70" s="185" t="s">
        <v>96</v>
      </c>
      <c r="E70" s="216" t="s">
        <v>92</v>
      </c>
      <c r="F70" s="142">
        <v>2250</v>
      </c>
      <c r="G70" s="117">
        <v>2250</v>
      </c>
      <c r="H70" s="142">
        <v>2250</v>
      </c>
      <c r="I70" s="117">
        <v>2250</v>
      </c>
      <c r="J70" s="142">
        <v>2250</v>
      </c>
      <c r="K70" s="117">
        <v>2250</v>
      </c>
      <c r="L70" s="176">
        <v>2250</v>
      </c>
      <c r="M70" s="176">
        <v>2250</v>
      </c>
      <c r="N70" s="176">
        <v>2250</v>
      </c>
      <c r="O70" s="176">
        <v>2250</v>
      </c>
      <c r="P70" s="176">
        <v>2250</v>
      </c>
      <c r="Q70" s="142">
        <v>2250</v>
      </c>
    </row>
    <row r="71" spans="1:17" ht="16" x14ac:dyDescent="0.2">
      <c r="A71" s="928" t="s">
        <v>179</v>
      </c>
      <c r="B71" s="929"/>
      <c r="C71" s="190">
        <v>2400</v>
      </c>
      <c r="D71" s="185" t="s">
        <v>96</v>
      </c>
      <c r="E71" s="216" t="s">
        <v>92</v>
      </c>
      <c r="F71" s="142">
        <v>2400</v>
      </c>
      <c r="G71" s="117">
        <v>2400</v>
      </c>
      <c r="H71" s="142">
        <v>2400</v>
      </c>
      <c r="I71" s="117">
        <v>2400</v>
      </c>
      <c r="J71" s="142">
        <v>2400</v>
      </c>
      <c r="K71" s="117">
        <v>2400</v>
      </c>
      <c r="L71" s="176">
        <v>2400</v>
      </c>
      <c r="M71" s="176">
        <v>2400</v>
      </c>
      <c r="N71" s="176">
        <v>2400</v>
      </c>
      <c r="O71" s="176">
        <v>2400</v>
      </c>
      <c r="P71" s="176">
        <v>2400</v>
      </c>
      <c r="Q71" s="142">
        <v>2400</v>
      </c>
    </row>
    <row r="72" spans="1:17" ht="16" x14ac:dyDescent="0.2">
      <c r="A72" s="928" t="s">
        <v>180</v>
      </c>
      <c r="B72" s="929"/>
      <c r="C72" s="190">
        <v>2400</v>
      </c>
      <c r="D72" s="185" t="s">
        <v>96</v>
      </c>
      <c r="E72" s="216" t="s">
        <v>92</v>
      </c>
      <c r="F72" s="142">
        <v>2400</v>
      </c>
      <c r="G72" s="117">
        <v>2400</v>
      </c>
      <c r="H72" s="142">
        <v>2400</v>
      </c>
      <c r="I72" s="117">
        <v>2400</v>
      </c>
      <c r="J72" s="142">
        <v>2400</v>
      </c>
      <c r="K72" s="117">
        <v>2400</v>
      </c>
      <c r="L72" s="176">
        <v>2400</v>
      </c>
      <c r="M72" s="176">
        <v>2400</v>
      </c>
      <c r="N72" s="176">
        <v>2400</v>
      </c>
      <c r="O72" s="176">
        <v>2400</v>
      </c>
      <c r="P72" s="176">
        <v>2400</v>
      </c>
      <c r="Q72" s="142">
        <v>2400</v>
      </c>
    </row>
    <row r="73" spans="1:17" ht="16" x14ac:dyDescent="0.2">
      <c r="A73" s="928" t="s">
        <v>181</v>
      </c>
      <c r="B73" s="929"/>
      <c r="C73" s="190">
        <v>2400</v>
      </c>
      <c r="D73" s="185" t="s">
        <v>96</v>
      </c>
      <c r="E73" s="216" t="s">
        <v>92</v>
      </c>
      <c r="F73" s="142">
        <v>2400</v>
      </c>
      <c r="G73" s="117">
        <v>2400</v>
      </c>
      <c r="H73" s="142">
        <v>2400</v>
      </c>
      <c r="I73" s="117">
        <v>2400</v>
      </c>
      <c r="J73" s="142">
        <v>2400</v>
      </c>
      <c r="K73" s="117">
        <v>2400</v>
      </c>
      <c r="L73" s="176">
        <v>2400</v>
      </c>
      <c r="M73" s="176">
        <v>2400</v>
      </c>
      <c r="N73" s="176">
        <v>2400</v>
      </c>
      <c r="O73" s="176">
        <v>2400</v>
      </c>
      <c r="P73" s="176">
        <v>2400</v>
      </c>
      <c r="Q73" s="142">
        <v>2400</v>
      </c>
    </row>
    <row r="74" spans="1:17" ht="16" x14ac:dyDescent="0.2">
      <c r="A74" s="928" t="s">
        <v>182</v>
      </c>
      <c r="B74" s="929"/>
      <c r="C74" s="190">
        <v>2400</v>
      </c>
      <c r="D74" s="185" t="s">
        <v>96</v>
      </c>
      <c r="E74" s="216" t="s">
        <v>92</v>
      </c>
      <c r="F74" s="142">
        <v>2400</v>
      </c>
      <c r="G74" s="117">
        <v>2400</v>
      </c>
      <c r="H74" s="142">
        <v>2400</v>
      </c>
      <c r="I74" s="117">
        <v>2400</v>
      </c>
      <c r="J74" s="142">
        <v>2400</v>
      </c>
      <c r="K74" s="117">
        <v>2400</v>
      </c>
      <c r="L74" s="176">
        <v>2400</v>
      </c>
      <c r="M74" s="176">
        <v>2400</v>
      </c>
      <c r="N74" s="176">
        <v>2400</v>
      </c>
      <c r="O74" s="176">
        <v>2400</v>
      </c>
      <c r="P74" s="176">
        <v>2400</v>
      </c>
      <c r="Q74" s="142">
        <v>2400</v>
      </c>
    </row>
    <row r="75" spans="1:17" ht="16" x14ac:dyDescent="0.2">
      <c r="A75" s="928" t="s">
        <v>183</v>
      </c>
      <c r="B75" s="929"/>
      <c r="C75" s="190" t="s">
        <v>184</v>
      </c>
      <c r="D75" s="185" t="s">
        <v>96</v>
      </c>
      <c r="E75" s="216" t="s">
        <v>92</v>
      </c>
      <c r="F75" s="142" t="s">
        <v>184</v>
      </c>
      <c r="G75" s="117" t="s">
        <v>184</v>
      </c>
      <c r="H75" s="142" t="s">
        <v>184</v>
      </c>
      <c r="I75" s="117" t="s">
        <v>184</v>
      </c>
      <c r="J75" s="142" t="s">
        <v>184</v>
      </c>
      <c r="K75" s="117" t="s">
        <v>184</v>
      </c>
      <c r="L75" s="176" t="s">
        <v>184</v>
      </c>
      <c r="M75" s="176" t="s">
        <v>184</v>
      </c>
      <c r="N75" s="176" t="s">
        <v>185</v>
      </c>
      <c r="O75" s="176" t="s">
        <v>186</v>
      </c>
      <c r="P75" s="176" t="s">
        <v>187</v>
      </c>
      <c r="Q75" s="142" t="s">
        <v>188</v>
      </c>
    </row>
    <row r="76" spans="1:17" ht="16" x14ac:dyDescent="0.2">
      <c r="A76" s="928" t="s">
        <v>189</v>
      </c>
      <c r="B76" s="929"/>
      <c r="C76" s="192">
        <v>2400</v>
      </c>
      <c r="D76" s="188" t="s">
        <v>96</v>
      </c>
      <c r="E76" s="229" t="s">
        <v>92</v>
      </c>
      <c r="F76" s="142">
        <v>2400</v>
      </c>
      <c r="G76" s="117">
        <v>2400</v>
      </c>
      <c r="H76" s="142">
        <v>2400</v>
      </c>
      <c r="I76" s="117">
        <v>2400</v>
      </c>
      <c r="J76" s="142">
        <v>2400</v>
      </c>
      <c r="K76" s="117">
        <v>2400</v>
      </c>
      <c r="L76" s="176">
        <v>2400</v>
      </c>
      <c r="M76" s="176">
        <v>2400</v>
      </c>
      <c r="N76" s="176">
        <v>2400</v>
      </c>
      <c r="O76" s="176">
        <v>2400</v>
      </c>
      <c r="P76" s="176">
        <v>2400</v>
      </c>
      <c r="Q76" s="142">
        <v>2400</v>
      </c>
    </row>
    <row r="77" spans="1:17" ht="16" x14ac:dyDescent="0.2">
      <c r="A77" s="928" t="s">
        <v>190</v>
      </c>
      <c r="B77" s="929"/>
      <c r="C77" s="192">
        <v>2400</v>
      </c>
      <c r="D77" s="188" t="s">
        <v>96</v>
      </c>
      <c r="E77" s="229" t="s">
        <v>92</v>
      </c>
      <c r="F77" s="142">
        <v>2400</v>
      </c>
      <c r="G77" s="117">
        <v>2400</v>
      </c>
      <c r="H77" s="142">
        <v>2400</v>
      </c>
      <c r="I77" s="117">
        <v>2400</v>
      </c>
      <c r="J77" s="142">
        <v>2400</v>
      </c>
      <c r="K77" s="117">
        <v>2400</v>
      </c>
      <c r="L77" s="176">
        <v>2400</v>
      </c>
      <c r="M77" s="176">
        <v>2400</v>
      </c>
      <c r="N77" s="176">
        <v>2400</v>
      </c>
      <c r="O77" s="176">
        <v>2400</v>
      </c>
      <c r="P77" s="176">
        <v>2400</v>
      </c>
      <c r="Q77" s="142">
        <v>2400</v>
      </c>
    </row>
    <row r="78" spans="1:17" ht="16" x14ac:dyDescent="0.2">
      <c r="A78" s="151" t="s">
        <v>191</v>
      </c>
      <c r="B78" s="904"/>
      <c r="C78" s="192">
        <v>2700</v>
      </c>
      <c r="D78" s="188" t="s">
        <v>96</v>
      </c>
      <c r="E78" s="229" t="s">
        <v>92</v>
      </c>
      <c r="F78" s="142">
        <v>2700</v>
      </c>
      <c r="G78" s="117">
        <v>2700</v>
      </c>
      <c r="H78" s="142">
        <v>2700</v>
      </c>
      <c r="I78" s="117">
        <v>2700</v>
      </c>
      <c r="J78" s="142">
        <v>2700</v>
      </c>
      <c r="K78" s="117">
        <v>2700</v>
      </c>
      <c r="L78" s="176">
        <v>2700</v>
      </c>
      <c r="M78" s="176">
        <v>2700</v>
      </c>
      <c r="N78" s="176">
        <v>2700</v>
      </c>
      <c r="O78" s="176">
        <v>2700</v>
      </c>
      <c r="P78" s="176">
        <v>2700</v>
      </c>
      <c r="Q78" s="142">
        <v>2700</v>
      </c>
    </row>
    <row r="79" spans="1:17" ht="16" x14ac:dyDescent="0.2">
      <c r="A79" s="151" t="s">
        <v>192</v>
      </c>
      <c r="B79" s="904"/>
      <c r="C79" s="192">
        <v>2700</v>
      </c>
      <c r="D79" s="188" t="s">
        <v>96</v>
      </c>
      <c r="E79" s="229" t="s">
        <v>92</v>
      </c>
      <c r="F79" s="142">
        <v>2700</v>
      </c>
      <c r="G79" s="117">
        <v>2700</v>
      </c>
      <c r="H79" s="142">
        <v>2700</v>
      </c>
      <c r="I79" s="117">
        <v>2700</v>
      </c>
      <c r="J79" s="142">
        <v>2700</v>
      </c>
      <c r="K79" s="117">
        <v>2700</v>
      </c>
      <c r="L79" s="176">
        <v>2700</v>
      </c>
      <c r="M79" s="176">
        <v>2700</v>
      </c>
      <c r="N79" s="176">
        <v>2700</v>
      </c>
      <c r="O79" s="176">
        <v>2700</v>
      </c>
      <c r="P79" s="176">
        <v>2700</v>
      </c>
      <c r="Q79" s="142">
        <v>2700</v>
      </c>
    </row>
    <row r="80" spans="1:17" ht="16" x14ac:dyDescent="0.2">
      <c r="A80" s="959" t="s">
        <v>193</v>
      </c>
      <c r="B80" s="977"/>
      <c r="C80" s="192">
        <v>3500</v>
      </c>
      <c r="D80" s="188" t="s">
        <v>96</v>
      </c>
      <c r="E80" s="229" t="s">
        <v>92</v>
      </c>
      <c r="F80" s="142">
        <v>3500</v>
      </c>
      <c r="G80" s="117">
        <v>3500</v>
      </c>
      <c r="H80" s="142">
        <v>3500</v>
      </c>
      <c r="I80" s="117">
        <v>3500</v>
      </c>
      <c r="J80" s="142">
        <v>3500</v>
      </c>
      <c r="K80" s="117">
        <v>3500</v>
      </c>
      <c r="L80" s="176">
        <v>3500</v>
      </c>
      <c r="M80" s="176">
        <v>3500</v>
      </c>
      <c r="N80" s="176">
        <v>3500</v>
      </c>
      <c r="O80" s="176">
        <v>3500</v>
      </c>
      <c r="P80" s="176">
        <v>3500</v>
      </c>
      <c r="Q80" s="142">
        <v>3500</v>
      </c>
    </row>
    <row r="81" spans="1:17" ht="16" x14ac:dyDescent="0.2">
      <c r="A81" s="943"/>
      <c r="B81" s="944"/>
      <c r="C81" s="192">
        <v>72</v>
      </c>
      <c r="D81" s="188" t="s">
        <v>92</v>
      </c>
      <c r="E81" s="229" t="s">
        <v>92</v>
      </c>
      <c r="F81" s="143">
        <v>46889</v>
      </c>
      <c r="G81" s="121">
        <v>46948</v>
      </c>
      <c r="H81" s="143">
        <v>46976</v>
      </c>
      <c r="I81" s="121">
        <v>46990</v>
      </c>
      <c r="J81" s="143">
        <v>47074</v>
      </c>
      <c r="K81" s="121">
        <v>47129</v>
      </c>
      <c r="L81" s="200">
        <v>47162</v>
      </c>
      <c r="M81" s="252">
        <v>47185</v>
      </c>
      <c r="N81" s="252">
        <v>47186</v>
      </c>
      <c r="O81" s="252">
        <v>47187</v>
      </c>
      <c r="P81" s="252">
        <v>47188</v>
      </c>
      <c r="Q81" s="143">
        <v>47189</v>
      </c>
    </row>
    <row r="82" spans="1:17" ht="16" x14ac:dyDescent="0.2">
      <c r="A82" s="149" t="s">
        <v>194</v>
      </c>
      <c r="B82" s="900"/>
      <c r="C82" s="192">
        <v>60</v>
      </c>
      <c r="D82" s="188" t="s">
        <v>92</v>
      </c>
      <c r="E82" s="229" t="s">
        <v>104</v>
      </c>
      <c r="F82" s="142">
        <v>60</v>
      </c>
      <c r="G82" s="117">
        <v>60</v>
      </c>
      <c r="H82" s="142">
        <v>60</v>
      </c>
      <c r="I82" s="117">
        <v>60</v>
      </c>
      <c r="J82" s="142">
        <v>60</v>
      </c>
      <c r="K82" s="117">
        <v>60</v>
      </c>
      <c r="L82" s="176">
        <v>60</v>
      </c>
      <c r="M82" s="176">
        <v>60</v>
      </c>
      <c r="N82" s="176">
        <v>60</v>
      </c>
      <c r="O82" s="176">
        <v>60</v>
      </c>
      <c r="P82" s="176">
        <v>60</v>
      </c>
      <c r="Q82" s="142">
        <v>60</v>
      </c>
    </row>
    <row r="83" spans="1:17" ht="16" x14ac:dyDescent="0.2">
      <c r="A83" s="928" t="s">
        <v>195</v>
      </c>
      <c r="B83" s="929"/>
      <c r="C83" s="192">
        <v>4100</v>
      </c>
      <c r="D83" s="188" t="s">
        <v>96</v>
      </c>
      <c r="E83" s="229" t="s">
        <v>92</v>
      </c>
      <c r="F83" s="142">
        <v>4100</v>
      </c>
      <c r="G83" s="117">
        <v>4100</v>
      </c>
      <c r="H83" s="142">
        <v>4100</v>
      </c>
      <c r="I83" s="117">
        <v>4100</v>
      </c>
      <c r="J83" s="142">
        <v>4100</v>
      </c>
      <c r="K83" s="117">
        <v>4100</v>
      </c>
      <c r="L83" s="142">
        <v>4100</v>
      </c>
      <c r="M83" s="176">
        <v>4100</v>
      </c>
      <c r="N83" s="176">
        <v>4100</v>
      </c>
      <c r="O83" s="176">
        <v>4100</v>
      </c>
      <c r="P83" s="176">
        <v>4100</v>
      </c>
      <c r="Q83" s="142">
        <v>4100</v>
      </c>
    </row>
    <row r="84" spans="1:17" ht="16" x14ac:dyDescent="0.2">
      <c r="A84" s="928" t="s">
        <v>196</v>
      </c>
      <c r="B84" s="929"/>
      <c r="C84" s="192">
        <v>4500</v>
      </c>
      <c r="D84" s="188" t="s">
        <v>96</v>
      </c>
      <c r="E84" s="229" t="s">
        <v>92</v>
      </c>
      <c r="F84" s="142">
        <v>4500</v>
      </c>
      <c r="G84" s="117">
        <v>4500</v>
      </c>
      <c r="H84" s="142">
        <v>4500</v>
      </c>
      <c r="I84" s="117">
        <v>4500</v>
      </c>
      <c r="J84" s="142">
        <v>4500</v>
      </c>
      <c r="K84" s="117">
        <v>4500</v>
      </c>
      <c r="L84" s="176">
        <v>4500</v>
      </c>
      <c r="M84" s="176">
        <v>4500</v>
      </c>
      <c r="N84" s="176">
        <v>4500</v>
      </c>
      <c r="O84" s="176">
        <v>4500</v>
      </c>
      <c r="P84" s="176">
        <v>4500</v>
      </c>
      <c r="Q84" s="142">
        <v>4500</v>
      </c>
    </row>
    <row r="85" spans="1:17" ht="16" x14ac:dyDescent="0.2">
      <c r="A85" s="928" t="s">
        <v>197</v>
      </c>
      <c r="B85" s="929"/>
      <c r="C85" s="192">
        <v>4500</v>
      </c>
      <c r="D85" s="188" t="s">
        <v>96</v>
      </c>
      <c r="E85" s="229" t="s">
        <v>92</v>
      </c>
      <c r="F85" s="142">
        <v>4500</v>
      </c>
      <c r="G85" s="117">
        <v>4500</v>
      </c>
      <c r="H85" s="142">
        <v>4500</v>
      </c>
      <c r="I85" s="117">
        <v>4500</v>
      </c>
      <c r="J85" s="142">
        <v>4500</v>
      </c>
      <c r="K85" s="117">
        <v>4500</v>
      </c>
      <c r="L85" s="176">
        <v>4500</v>
      </c>
      <c r="M85" s="176">
        <v>4500</v>
      </c>
      <c r="N85" s="176">
        <v>4500</v>
      </c>
      <c r="O85" s="176">
        <v>4500</v>
      </c>
      <c r="P85" s="176">
        <v>4500</v>
      </c>
      <c r="Q85" s="142">
        <v>4500</v>
      </c>
    </row>
    <row r="86" spans="1:17" ht="16" x14ac:dyDescent="0.2">
      <c r="A86" s="928" t="s">
        <v>198</v>
      </c>
      <c r="B86" s="929"/>
      <c r="C86" s="192">
        <v>4500</v>
      </c>
      <c r="D86" s="188" t="s">
        <v>96</v>
      </c>
      <c r="E86" s="229" t="s">
        <v>92</v>
      </c>
      <c r="F86" s="142">
        <v>4500</v>
      </c>
      <c r="G86" s="117">
        <v>4500</v>
      </c>
      <c r="H86" s="142">
        <v>4500</v>
      </c>
      <c r="I86" s="117">
        <v>4500</v>
      </c>
      <c r="J86" s="142">
        <v>4500</v>
      </c>
      <c r="K86" s="117">
        <v>4500</v>
      </c>
      <c r="L86" s="176">
        <v>4500</v>
      </c>
      <c r="M86" s="176">
        <v>4500</v>
      </c>
      <c r="N86" s="176">
        <v>4500</v>
      </c>
      <c r="O86" s="176">
        <v>4500</v>
      </c>
      <c r="P86" s="176">
        <v>4500</v>
      </c>
      <c r="Q86" s="142">
        <v>4500</v>
      </c>
    </row>
    <row r="87" spans="1:17" ht="16" x14ac:dyDescent="0.2">
      <c r="A87" s="928" t="s">
        <v>199</v>
      </c>
      <c r="B87" s="929"/>
      <c r="C87" s="192">
        <v>4500</v>
      </c>
      <c r="D87" s="188" t="s">
        <v>96</v>
      </c>
      <c r="E87" s="229" t="s">
        <v>92</v>
      </c>
      <c r="F87" s="142">
        <v>4500</v>
      </c>
      <c r="G87" s="117">
        <v>4500</v>
      </c>
      <c r="H87" s="142">
        <v>4500</v>
      </c>
      <c r="I87" s="117">
        <v>4500</v>
      </c>
      <c r="J87" s="142">
        <v>4500</v>
      </c>
      <c r="K87" s="117">
        <v>4500</v>
      </c>
      <c r="L87" s="176">
        <v>4500</v>
      </c>
      <c r="M87" s="176">
        <v>4500</v>
      </c>
      <c r="N87" s="176">
        <v>4500</v>
      </c>
      <c r="O87" s="176">
        <v>4500</v>
      </c>
      <c r="P87" s="176">
        <v>4500</v>
      </c>
      <c r="Q87" s="142">
        <v>4500</v>
      </c>
    </row>
    <row r="88" spans="1:17" ht="16" x14ac:dyDescent="0.2">
      <c r="A88" s="928" t="s">
        <v>200</v>
      </c>
      <c r="B88" s="929"/>
      <c r="C88" s="192">
        <v>4500</v>
      </c>
      <c r="D88" s="188" t="s">
        <v>96</v>
      </c>
      <c r="E88" s="229" t="s">
        <v>92</v>
      </c>
      <c r="F88" s="142">
        <v>4500</v>
      </c>
      <c r="G88" s="117">
        <v>4500</v>
      </c>
      <c r="H88" s="142">
        <v>4500</v>
      </c>
      <c r="I88" s="117">
        <v>4500</v>
      </c>
      <c r="J88" s="142">
        <v>4500</v>
      </c>
      <c r="K88" s="117">
        <v>4500</v>
      </c>
      <c r="L88" s="176">
        <v>4500</v>
      </c>
      <c r="M88" s="176">
        <v>4500</v>
      </c>
      <c r="N88" s="176">
        <v>4500</v>
      </c>
      <c r="O88" s="176">
        <v>4500</v>
      </c>
      <c r="P88" s="176">
        <v>4500</v>
      </c>
      <c r="Q88" s="142">
        <v>4500</v>
      </c>
    </row>
    <row r="89" spans="1:17" ht="16" x14ac:dyDescent="0.2">
      <c r="A89" s="928" t="s">
        <v>201</v>
      </c>
      <c r="B89" s="929"/>
      <c r="C89" s="192">
        <v>4500</v>
      </c>
      <c r="D89" s="188" t="s">
        <v>96</v>
      </c>
      <c r="E89" s="229" t="s">
        <v>92</v>
      </c>
      <c r="F89" s="142">
        <v>4500</v>
      </c>
      <c r="G89" s="117">
        <v>4500</v>
      </c>
      <c r="H89" s="142">
        <v>4500</v>
      </c>
      <c r="I89" s="117">
        <v>4500</v>
      </c>
      <c r="J89" s="142">
        <v>4500</v>
      </c>
      <c r="K89" s="117">
        <v>4500</v>
      </c>
      <c r="L89" s="176">
        <v>4500</v>
      </c>
      <c r="M89" s="176">
        <v>4500</v>
      </c>
      <c r="N89" s="176">
        <v>4500</v>
      </c>
      <c r="O89" s="176">
        <v>4500</v>
      </c>
      <c r="P89" s="176">
        <v>4500</v>
      </c>
      <c r="Q89" s="142">
        <v>4500</v>
      </c>
    </row>
    <row r="90" spans="1:17" ht="16" x14ac:dyDescent="0.2">
      <c r="A90" s="928" t="s">
        <v>202</v>
      </c>
      <c r="B90" s="929"/>
      <c r="C90" s="192">
        <v>4500</v>
      </c>
      <c r="D90" s="188" t="s">
        <v>96</v>
      </c>
      <c r="E90" s="229" t="s">
        <v>92</v>
      </c>
      <c r="F90" s="142">
        <v>4500</v>
      </c>
      <c r="G90" s="117">
        <v>4500</v>
      </c>
      <c r="H90" s="142">
        <v>4500</v>
      </c>
      <c r="I90" s="117">
        <v>4500</v>
      </c>
      <c r="J90" s="142">
        <v>4500</v>
      </c>
      <c r="K90" s="117">
        <v>4500</v>
      </c>
      <c r="L90" s="176">
        <v>4500</v>
      </c>
      <c r="M90" s="176">
        <v>4500</v>
      </c>
      <c r="N90" s="176">
        <v>4500</v>
      </c>
      <c r="O90" s="176">
        <v>4500</v>
      </c>
      <c r="P90" s="176">
        <v>4500</v>
      </c>
      <c r="Q90" s="142">
        <v>4500</v>
      </c>
    </row>
    <row r="91" spans="1:17" ht="16" x14ac:dyDescent="0.2">
      <c r="A91" s="928" t="s">
        <v>203</v>
      </c>
      <c r="B91" s="929"/>
      <c r="C91" s="192">
        <v>4500</v>
      </c>
      <c r="D91" s="188" t="s">
        <v>96</v>
      </c>
      <c r="E91" s="229" t="s">
        <v>92</v>
      </c>
      <c r="F91" s="142">
        <v>4500</v>
      </c>
      <c r="G91" s="117">
        <v>4500</v>
      </c>
      <c r="H91" s="142">
        <v>4500</v>
      </c>
      <c r="I91" s="117">
        <v>4500</v>
      </c>
      <c r="J91" s="142">
        <v>4500</v>
      </c>
      <c r="K91" s="117">
        <v>4500</v>
      </c>
      <c r="L91" s="176">
        <v>4500</v>
      </c>
      <c r="M91" s="176">
        <v>4500</v>
      </c>
      <c r="N91" s="176">
        <v>4500</v>
      </c>
      <c r="O91" s="176">
        <v>4500</v>
      </c>
      <c r="P91" s="176">
        <v>4500</v>
      </c>
      <c r="Q91" s="142">
        <v>4500</v>
      </c>
    </row>
    <row r="92" spans="1:17" ht="17" x14ac:dyDescent="0.2">
      <c r="A92" s="898" t="s">
        <v>204</v>
      </c>
      <c r="B92" s="899" t="s">
        <v>205</v>
      </c>
      <c r="C92" s="192">
        <v>4500</v>
      </c>
      <c r="D92" s="188" t="s">
        <v>96</v>
      </c>
      <c r="E92" s="229" t="s">
        <v>92</v>
      </c>
      <c r="F92" s="142" t="s">
        <v>206</v>
      </c>
      <c r="G92" s="142" t="s">
        <v>206</v>
      </c>
      <c r="H92" s="142" t="s">
        <v>206</v>
      </c>
      <c r="I92" s="142" t="s">
        <v>206</v>
      </c>
      <c r="J92" s="142" t="s">
        <v>206</v>
      </c>
      <c r="K92" s="142" t="s">
        <v>206</v>
      </c>
      <c r="L92" s="176" t="s">
        <v>206</v>
      </c>
      <c r="M92" s="142" t="s">
        <v>206</v>
      </c>
      <c r="N92" s="176" t="s">
        <v>206</v>
      </c>
      <c r="O92" s="142" t="s">
        <v>206</v>
      </c>
      <c r="P92" s="176" t="s">
        <v>206</v>
      </c>
      <c r="Q92" s="142" t="s">
        <v>206</v>
      </c>
    </row>
    <row r="93" spans="1:17" ht="16" x14ac:dyDescent="0.2">
      <c r="A93" s="928" t="s">
        <v>207</v>
      </c>
      <c r="B93" s="929"/>
      <c r="C93" s="192">
        <v>4800</v>
      </c>
      <c r="D93" s="188" t="s">
        <v>96</v>
      </c>
      <c r="E93" s="229" t="s">
        <v>92</v>
      </c>
      <c r="F93" s="142">
        <v>4800</v>
      </c>
      <c r="G93" s="117">
        <v>4800</v>
      </c>
      <c r="H93" s="142">
        <v>4800</v>
      </c>
      <c r="I93" s="117">
        <v>4800</v>
      </c>
      <c r="J93" s="142">
        <v>4800</v>
      </c>
      <c r="K93" s="117">
        <v>4800</v>
      </c>
      <c r="L93" s="176">
        <v>4800</v>
      </c>
      <c r="M93" s="176">
        <v>4800</v>
      </c>
      <c r="N93" s="176">
        <v>4800</v>
      </c>
      <c r="O93" s="176">
        <v>4800</v>
      </c>
      <c r="P93" s="176">
        <v>4800</v>
      </c>
      <c r="Q93" s="142">
        <v>4800</v>
      </c>
    </row>
    <row r="94" spans="1:17" ht="16" x14ac:dyDescent="0.2">
      <c r="A94" s="928" t="s">
        <v>208</v>
      </c>
      <c r="B94" s="929"/>
      <c r="C94" s="192" t="s">
        <v>209</v>
      </c>
      <c r="D94" s="188" t="s">
        <v>96</v>
      </c>
      <c r="E94" s="229" t="s">
        <v>92</v>
      </c>
      <c r="F94" s="142" t="s">
        <v>209</v>
      </c>
      <c r="G94" s="117" t="s">
        <v>209</v>
      </c>
      <c r="H94" s="142" t="s">
        <v>209</v>
      </c>
      <c r="I94" s="117" t="s">
        <v>209</v>
      </c>
      <c r="J94" s="142" t="s">
        <v>209</v>
      </c>
      <c r="K94" s="117" t="s">
        <v>209</v>
      </c>
      <c r="L94" s="176" t="s">
        <v>209</v>
      </c>
      <c r="M94" s="176" t="s">
        <v>209</v>
      </c>
      <c r="N94" s="176" t="s">
        <v>210</v>
      </c>
      <c r="O94" s="176" t="s">
        <v>211</v>
      </c>
      <c r="P94" s="176" t="s">
        <v>212</v>
      </c>
      <c r="Q94" s="142" t="s">
        <v>213</v>
      </c>
    </row>
    <row r="95" spans="1:17" ht="16" x14ac:dyDescent="0.2">
      <c r="A95" s="928" t="s">
        <v>214</v>
      </c>
      <c r="B95" s="929"/>
      <c r="C95" s="192">
        <v>4800</v>
      </c>
      <c r="D95" s="188" t="s">
        <v>96</v>
      </c>
      <c r="E95" s="229" t="s">
        <v>92</v>
      </c>
      <c r="F95" s="142">
        <v>4800</v>
      </c>
      <c r="G95" s="117">
        <v>4800</v>
      </c>
      <c r="H95" s="142">
        <v>4800</v>
      </c>
      <c r="I95" s="117">
        <v>4800</v>
      </c>
      <c r="J95" s="142">
        <v>4800</v>
      </c>
      <c r="K95" s="117">
        <v>4800</v>
      </c>
      <c r="L95" s="176">
        <v>4800</v>
      </c>
      <c r="M95" s="176">
        <v>4800</v>
      </c>
      <c r="N95" s="176">
        <v>4800</v>
      </c>
      <c r="O95" s="176">
        <v>4800</v>
      </c>
      <c r="P95" s="176">
        <v>4800</v>
      </c>
      <c r="Q95" s="142">
        <v>4800</v>
      </c>
    </row>
    <row r="96" spans="1:17" ht="16" x14ac:dyDescent="0.2">
      <c r="A96" s="928" t="s">
        <v>215</v>
      </c>
      <c r="B96" s="929"/>
      <c r="C96" s="192">
        <v>4800</v>
      </c>
      <c r="D96" s="188" t="s">
        <v>96</v>
      </c>
      <c r="E96" s="229" t="s">
        <v>92</v>
      </c>
      <c r="F96" s="142">
        <v>4800</v>
      </c>
      <c r="G96" s="117">
        <v>4800</v>
      </c>
      <c r="H96" s="142">
        <v>4800</v>
      </c>
      <c r="I96" s="117">
        <v>4800</v>
      </c>
      <c r="J96" s="142">
        <v>4800</v>
      </c>
      <c r="K96" s="117">
        <v>4800</v>
      </c>
      <c r="L96" s="176">
        <v>4800</v>
      </c>
      <c r="M96" s="176">
        <v>4800</v>
      </c>
      <c r="N96" s="176">
        <v>4800</v>
      </c>
      <c r="O96" s="176">
        <v>4800</v>
      </c>
      <c r="P96" s="176">
        <v>4800</v>
      </c>
      <c r="Q96" s="142">
        <v>4800</v>
      </c>
    </row>
    <row r="97" spans="1:17" ht="16" x14ac:dyDescent="0.2">
      <c r="A97" s="928" t="s">
        <v>216</v>
      </c>
      <c r="B97" s="929"/>
      <c r="C97" s="192">
        <v>4800</v>
      </c>
      <c r="D97" s="188" t="s">
        <v>96</v>
      </c>
      <c r="E97" s="229" t="s">
        <v>92</v>
      </c>
      <c r="F97" s="142">
        <v>4800</v>
      </c>
      <c r="G97" s="117">
        <v>4800</v>
      </c>
      <c r="H97" s="142">
        <v>4800</v>
      </c>
      <c r="I97" s="117">
        <v>4800</v>
      </c>
      <c r="J97" s="142">
        <v>4800</v>
      </c>
      <c r="K97" s="117">
        <v>4800</v>
      </c>
      <c r="L97" s="176">
        <v>4800</v>
      </c>
      <c r="M97" s="176">
        <v>4800</v>
      </c>
      <c r="N97" s="176">
        <v>4800</v>
      </c>
      <c r="O97" s="176">
        <v>4800</v>
      </c>
      <c r="P97" s="176">
        <v>4800</v>
      </c>
      <c r="Q97" s="142">
        <v>4800</v>
      </c>
    </row>
    <row r="98" spans="1:17" ht="16" x14ac:dyDescent="0.2">
      <c r="A98" s="928" t="s">
        <v>217</v>
      </c>
      <c r="B98" s="929"/>
      <c r="C98" s="192">
        <v>4800</v>
      </c>
      <c r="D98" s="188" t="s">
        <v>96</v>
      </c>
      <c r="E98" s="229" t="s">
        <v>92</v>
      </c>
      <c r="F98" s="142">
        <v>4800</v>
      </c>
      <c r="G98" s="117">
        <v>4800</v>
      </c>
      <c r="H98" s="142">
        <v>4800</v>
      </c>
      <c r="I98" s="117">
        <v>4800</v>
      </c>
      <c r="J98" s="142">
        <v>4800</v>
      </c>
      <c r="K98" s="117">
        <v>4800</v>
      </c>
      <c r="L98" s="176">
        <v>4800</v>
      </c>
      <c r="M98" s="176">
        <v>4800</v>
      </c>
      <c r="N98" s="176">
        <v>4800</v>
      </c>
      <c r="O98" s="176">
        <v>4800</v>
      </c>
      <c r="P98" s="176">
        <v>4800</v>
      </c>
      <c r="Q98" s="142">
        <v>4800</v>
      </c>
    </row>
    <row r="99" spans="1:17" ht="16" x14ac:dyDescent="0.2">
      <c r="A99" s="928" t="s">
        <v>218</v>
      </c>
      <c r="B99" s="929"/>
      <c r="C99" s="192">
        <v>4800</v>
      </c>
      <c r="D99" s="188" t="s">
        <v>96</v>
      </c>
      <c r="E99" s="229" t="s">
        <v>92</v>
      </c>
      <c r="F99" s="142">
        <v>4800</v>
      </c>
      <c r="G99" s="117">
        <v>4800</v>
      </c>
      <c r="H99" s="142">
        <v>4800</v>
      </c>
      <c r="I99" s="117">
        <v>4800</v>
      </c>
      <c r="J99" s="148">
        <v>4800</v>
      </c>
      <c r="K99" s="117">
        <v>4800</v>
      </c>
      <c r="L99" s="176">
        <v>4800</v>
      </c>
      <c r="M99" s="176">
        <v>4800</v>
      </c>
      <c r="N99" s="176">
        <v>4800</v>
      </c>
      <c r="O99" s="176">
        <v>4800</v>
      </c>
      <c r="P99" s="176">
        <v>4800</v>
      </c>
      <c r="Q99" s="142">
        <v>4800</v>
      </c>
    </row>
    <row r="100" spans="1:17" ht="16" x14ac:dyDescent="0.2">
      <c r="A100" s="928" t="s">
        <v>191</v>
      </c>
      <c r="B100" s="929"/>
      <c r="C100" s="192">
        <v>5000</v>
      </c>
      <c r="D100" s="188" t="s">
        <v>96</v>
      </c>
      <c r="E100" s="229" t="s">
        <v>92</v>
      </c>
      <c r="F100" s="142">
        <v>5000</v>
      </c>
      <c r="G100" s="117">
        <v>5000</v>
      </c>
      <c r="H100" s="142">
        <v>5000</v>
      </c>
      <c r="I100" s="117">
        <v>5000</v>
      </c>
      <c r="J100" s="142">
        <v>5000</v>
      </c>
      <c r="K100" s="117">
        <v>5000</v>
      </c>
      <c r="L100" s="176">
        <v>5000</v>
      </c>
      <c r="M100" s="176">
        <v>5000</v>
      </c>
      <c r="N100" s="176">
        <v>5000</v>
      </c>
      <c r="O100" s="176">
        <v>5000</v>
      </c>
      <c r="P100" s="176">
        <v>5000</v>
      </c>
      <c r="Q100" s="142">
        <v>5000</v>
      </c>
    </row>
    <row r="101" spans="1:17" ht="16" x14ac:dyDescent="0.2">
      <c r="A101" s="928" t="s">
        <v>219</v>
      </c>
      <c r="B101" s="929"/>
      <c r="C101" s="192">
        <v>5000</v>
      </c>
      <c r="D101" s="188" t="s">
        <v>96</v>
      </c>
      <c r="E101" s="229" t="s">
        <v>92</v>
      </c>
      <c r="F101" s="142">
        <v>5000</v>
      </c>
      <c r="G101" s="117">
        <v>5000</v>
      </c>
      <c r="H101" s="142">
        <v>5000</v>
      </c>
      <c r="I101" s="117">
        <v>5000</v>
      </c>
      <c r="J101" s="142">
        <v>5000</v>
      </c>
      <c r="K101" s="117">
        <v>5000</v>
      </c>
      <c r="L101" s="176">
        <v>5000</v>
      </c>
      <c r="M101" s="176">
        <v>5000</v>
      </c>
      <c r="N101" s="176">
        <v>5000</v>
      </c>
      <c r="O101" s="176">
        <v>5000</v>
      </c>
      <c r="P101" s="176">
        <v>5000</v>
      </c>
      <c r="Q101" s="142">
        <v>5000</v>
      </c>
    </row>
    <row r="102" spans="1:17" ht="16" x14ac:dyDescent="0.2">
      <c r="A102" s="928" t="s">
        <v>220</v>
      </c>
      <c r="B102" s="929"/>
      <c r="C102" s="192">
        <v>5000</v>
      </c>
      <c r="D102" s="188" t="s">
        <v>96</v>
      </c>
      <c r="E102" s="229" t="s">
        <v>92</v>
      </c>
      <c r="F102" s="142">
        <v>5000</v>
      </c>
      <c r="G102" s="117">
        <v>5000</v>
      </c>
      <c r="H102" s="142">
        <v>5000</v>
      </c>
      <c r="I102" s="117">
        <v>5000</v>
      </c>
      <c r="J102" s="142">
        <v>5000</v>
      </c>
      <c r="K102" s="117">
        <v>5000</v>
      </c>
      <c r="L102" s="176">
        <v>5000</v>
      </c>
      <c r="M102" s="176">
        <v>5000</v>
      </c>
      <c r="N102" s="176">
        <v>5000</v>
      </c>
      <c r="O102" s="176">
        <v>5000</v>
      </c>
      <c r="P102" s="176">
        <v>5000</v>
      </c>
      <c r="Q102" s="142">
        <v>5000</v>
      </c>
    </row>
    <row r="103" spans="1:17" ht="16" x14ac:dyDescent="0.2">
      <c r="A103" s="928" t="s">
        <v>221</v>
      </c>
      <c r="B103" s="929"/>
      <c r="C103" s="192">
        <v>5000</v>
      </c>
      <c r="D103" s="188" t="s">
        <v>96</v>
      </c>
      <c r="E103" s="229" t="s">
        <v>92</v>
      </c>
      <c r="F103" s="142">
        <v>5000</v>
      </c>
      <c r="G103" s="117">
        <v>5000</v>
      </c>
      <c r="H103" s="142">
        <v>5000</v>
      </c>
      <c r="I103" s="117">
        <v>5000</v>
      </c>
      <c r="J103" s="142">
        <v>5000</v>
      </c>
      <c r="K103" s="117">
        <v>5000</v>
      </c>
      <c r="L103" s="176">
        <v>5000</v>
      </c>
      <c r="M103" s="176">
        <v>5000</v>
      </c>
      <c r="N103" s="176">
        <v>5000</v>
      </c>
      <c r="O103" s="176">
        <v>5000</v>
      </c>
      <c r="P103" s="176">
        <v>5000</v>
      </c>
      <c r="Q103" s="142">
        <v>5000</v>
      </c>
    </row>
    <row r="104" spans="1:17" ht="16" x14ac:dyDescent="0.2">
      <c r="A104" s="928" t="s">
        <v>222</v>
      </c>
      <c r="B104" s="929"/>
      <c r="C104" s="192">
        <v>5000</v>
      </c>
      <c r="D104" s="188" t="s">
        <v>96</v>
      </c>
      <c r="E104" s="229" t="s">
        <v>92</v>
      </c>
      <c r="F104" s="142">
        <v>5000</v>
      </c>
      <c r="G104" s="117">
        <v>5000</v>
      </c>
      <c r="H104" s="142">
        <v>5000</v>
      </c>
      <c r="I104" s="117">
        <v>5000</v>
      </c>
      <c r="J104" s="142">
        <v>5000</v>
      </c>
      <c r="K104" s="117">
        <v>5000</v>
      </c>
      <c r="L104" s="176">
        <v>5000</v>
      </c>
      <c r="M104" s="176">
        <v>5000</v>
      </c>
      <c r="N104" s="176">
        <v>5000</v>
      </c>
      <c r="O104" s="176">
        <v>5000</v>
      </c>
      <c r="P104" s="176">
        <v>5000</v>
      </c>
      <c r="Q104" s="142">
        <v>5000</v>
      </c>
    </row>
    <row r="105" spans="1:17" ht="16" x14ac:dyDescent="0.2">
      <c r="A105" s="928" t="s">
        <v>223</v>
      </c>
      <c r="B105" s="929"/>
      <c r="C105" s="192">
        <v>5000</v>
      </c>
      <c r="D105" s="188" t="s">
        <v>96</v>
      </c>
      <c r="E105" s="229" t="s">
        <v>92</v>
      </c>
      <c r="F105" s="142">
        <v>5000</v>
      </c>
      <c r="G105" s="117">
        <v>5000</v>
      </c>
      <c r="H105" s="142">
        <v>5000</v>
      </c>
      <c r="I105" s="117">
        <v>5000</v>
      </c>
      <c r="J105" s="142">
        <v>5000</v>
      </c>
      <c r="K105" s="117">
        <v>5000</v>
      </c>
      <c r="L105" s="176">
        <v>5000</v>
      </c>
      <c r="M105" s="176">
        <v>5000</v>
      </c>
      <c r="N105" s="176">
        <v>5000</v>
      </c>
      <c r="O105" s="176">
        <v>5000</v>
      </c>
      <c r="P105" s="176">
        <v>5000</v>
      </c>
      <c r="Q105" s="142">
        <v>5000</v>
      </c>
    </row>
    <row r="106" spans="1:17" ht="16" x14ac:dyDescent="0.2">
      <c r="A106" s="903" t="s">
        <v>224</v>
      </c>
      <c r="B106" s="899"/>
      <c r="C106" s="192">
        <v>6000</v>
      </c>
      <c r="D106" s="188" t="s">
        <v>96</v>
      </c>
      <c r="E106" s="229" t="s">
        <v>92</v>
      </c>
      <c r="F106" s="142">
        <v>6000</v>
      </c>
      <c r="G106" s="117">
        <v>6000</v>
      </c>
      <c r="H106" s="142">
        <v>6000</v>
      </c>
      <c r="I106" s="117">
        <v>6000</v>
      </c>
      <c r="J106" s="142">
        <v>6000</v>
      </c>
      <c r="K106" s="117">
        <v>6000</v>
      </c>
      <c r="L106" s="176">
        <v>6000</v>
      </c>
      <c r="M106" s="176">
        <v>6000</v>
      </c>
      <c r="N106" s="176">
        <v>6000</v>
      </c>
      <c r="O106" s="176">
        <v>6000</v>
      </c>
      <c r="P106" s="176">
        <v>6000</v>
      </c>
      <c r="Q106" s="142">
        <v>6000</v>
      </c>
    </row>
    <row r="107" spans="1:17" ht="16" x14ac:dyDescent="0.2">
      <c r="A107" s="928" t="s">
        <v>225</v>
      </c>
      <c r="B107" s="929"/>
      <c r="C107" s="192" t="s">
        <v>226</v>
      </c>
      <c r="D107" s="188" t="s">
        <v>96</v>
      </c>
      <c r="E107" s="229" t="s">
        <v>92</v>
      </c>
      <c r="F107" s="142" t="s">
        <v>226</v>
      </c>
      <c r="G107" s="117" t="s">
        <v>226</v>
      </c>
      <c r="H107" s="142" t="s">
        <v>226</v>
      </c>
      <c r="I107" s="117" t="s">
        <v>226</v>
      </c>
      <c r="J107" s="142" t="s">
        <v>226</v>
      </c>
      <c r="K107" s="117" t="s">
        <v>226</v>
      </c>
      <c r="L107" s="176" t="s">
        <v>226</v>
      </c>
      <c r="M107" s="176" t="s">
        <v>226</v>
      </c>
      <c r="N107" s="176" t="s">
        <v>227</v>
      </c>
      <c r="O107" s="176" t="s">
        <v>228</v>
      </c>
      <c r="P107" s="176" t="s">
        <v>229</v>
      </c>
      <c r="Q107" s="142" t="s">
        <v>230</v>
      </c>
    </row>
    <row r="108" spans="1:17" ht="16" x14ac:dyDescent="0.2">
      <c r="A108" s="903" t="s">
        <v>231</v>
      </c>
      <c r="B108" s="899"/>
      <c r="C108" s="192">
        <v>6600</v>
      </c>
      <c r="D108" s="188" t="s">
        <v>96</v>
      </c>
      <c r="E108" s="229" t="s">
        <v>92</v>
      </c>
      <c r="F108" s="142">
        <v>6600</v>
      </c>
      <c r="G108" s="117">
        <v>6600</v>
      </c>
      <c r="H108" s="142">
        <v>6600</v>
      </c>
      <c r="I108" s="117">
        <v>6600</v>
      </c>
      <c r="J108" s="142">
        <v>6600</v>
      </c>
      <c r="K108" s="117">
        <v>6600</v>
      </c>
      <c r="L108" s="176">
        <v>6600</v>
      </c>
      <c r="M108" s="176">
        <v>6600</v>
      </c>
      <c r="N108" s="176">
        <v>6601</v>
      </c>
      <c r="O108" s="176">
        <v>6602</v>
      </c>
      <c r="P108" s="176">
        <v>6603</v>
      </c>
      <c r="Q108" s="142">
        <v>6604</v>
      </c>
    </row>
    <row r="109" spans="1:17" ht="16" x14ac:dyDescent="0.2">
      <c r="A109" s="928" t="s">
        <v>232</v>
      </c>
      <c r="B109" s="929"/>
      <c r="C109" s="192" t="s">
        <v>233</v>
      </c>
      <c r="D109" s="188" t="s">
        <v>96</v>
      </c>
      <c r="E109" s="229" t="s">
        <v>92</v>
      </c>
      <c r="F109" s="142" t="s">
        <v>233</v>
      </c>
      <c r="G109" s="117" t="s">
        <v>233</v>
      </c>
      <c r="H109" s="142" t="s">
        <v>233</v>
      </c>
      <c r="I109" s="117" t="s">
        <v>233</v>
      </c>
      <c r="J109" s="142" t="s">
        <v>233</v>
      </c>
      <c r="K109" s="117" t="s">
        <v>233</v>
      </c>
      <c r="L109" s="176" t="s">
        <v>233</v>
      </c>
      <c r="M109" s="176" t="s">
        <v>233</v>
      </c>
      <c r="N109" s="176" t="s">
        <v>234</v>
      </c>
      <c r="O109" s="176" t="s">
        <v>235</v>
      </c>
      <c r="P109" s="176" t="s">
        <v>236</v>
      </c>
      <c r="Q109" s="142" t="s">
        <v>237</v>
      </c>
    </row>
    <row r="110" spans="1:17" ht="16" x14ac:dyDescent="0.2">
      <c r="A110" s="928" t="s">
        <v>238</v>
      </c>
      <c r="B110" s="929"/>
      <c r="C110" s="192" t="s">
        <v>239</v>
      </c>
      <c r="D110" s="188" t="s">
        <v>96</v>
      </c>
      <c r="E110" s="229" t="s">
        <v>92</v>
      </c>
      <c r="F110" s="142" t="s">
        <v>239</v>
      </c>
      <c r="G110" s="117" t="s">
        <v>239</v>
      </c>
      <c r="H110" s="142" t="s">
        <v>239</v>
      </c>
      <c r="I110" s="117" t="s">
        <v>239</v>
      </c>
      <c r="J110" s="142" t="s">
        <v>239</v>
      </c>
      <c r="K110" s="117" t="s">
        <v>239</v>
      </c>
      <c r="L110" s="176" t="s">
        <v>239</v>
      </c>
      <c r="M110" s="176" t="s">
        <v>239</v>
      </c>
      <c r="N110" s="176" t="s">
        <v>240</v>
      </c>
      <c r="O110" s="176" t="s">
        <v>241</v>
      </c>
      <c r="P110" s="176" t="s">
        <v>242</v>
      </c>
      <c r="Q110" s="142" t="s">
        <v>243</v>
      </c>
    </row>
    <row r="111" spans="1:17" ht="16" x14ac:dyDescent="0.2">
      <c r="A111" s="928" t="s">
        <v>244</v>
      </c>
      <c r="B111" s="929"/>
      <c r="C111" s="192" t="s">
        <v>245</v>
      </c>
      <c r="D111" s="188" t="s">
        <v>96</v>
      </c>
      <c r="E111" s="229" t="s">
        <v>92</v>
      </c>
      <c r="F111" s="142" t="s">
        <v>245</v>
      </c>
      <c r="G111" s="117" t="s">
        <v>245</v>
      </c>
      <c r="H111" s="142" t="s">
        <v>245</v>
      </c>
      <c r="I111" s="117" t="s">
        <v>245</v>
      </c>
      <c r="J111" s="142" t="s">
        <v>245</v>
      </c>
      <c r="K111" s="117" t="s">
        <v>245</v>
      </c>
      <c r="L111" s="176" t="s">
        <v>245</v>
      </c>
      <c r="M111" s="176" t="s">
        <v>245</v>
      </c>
      <c r="N111" s="176" t="s">
        <v>245</v>
      </c>
      <c r="O111" s="176" t="s">
        <v>245</v>
      </c>
      <c r="P111" s="176" t="s">
        <v>245</v>
      </c>
      <c r="Q111" s="142" t="s">
        <v>245</v>
      </c>
    </row>
    <row r="112" spans="1:17" ht="16" x14ac:dyDescent="0.2">
      <c r="A112" s="928" t="s">
        <v>246</v>
      </c>
      <c r="B112" s="929"/>
      <c r="C112" s="192" t="s">
        <v>245</v>
      </c>
      <c r="D112" s="188" t="s">
        <v>96</v>
      </c>
      <c r="E112" s="229" t="s">
        <v>92</v>
      </c>
      <c r="F112" s="142" t="s">
        <v>245</v>
      </c>
      <c r="G112" s="117" t="s">
        <v>245</v>
      </c>
      <c r="H112" s="142" t="s">
        <v>245</v>
      </c>
      <c r="I112" s="117" t="s">
        <v>245</v>
      </c>
      <c r="J112" s="142" t="s">
        <v>245</v>
      </c>
      <c r="K112" s="117" t="s">
        <v>245</v>
      </c>
      <c r="L112" s="176" t="s">
        <v>245</v>
      </c>
      <c r="M112" s="176" t="s">
        <v>245</v>
      </c>
      <c r="N112" s="176" t="s">
        <v>245</v>
      </c>
      <c r="O112" s="176" t="s">
        <v>245</v>
      </c>
      <c r="P112" s="176" t="s">
        <v>245</v>
      </c>
      <c r="Q112" s="142" t="s">
        <v>245</v>
      </c>
    </row>
    <row r="113" spans="1:17" ht="16" x14ac:dyDescent="0.2">
      <c r="A113" s="928" t="s">
        <v>247</v>
      </c>
      <c r="B113" s="929"/>
      <c r="C113" s="192" t="s">
        <v>248</v>
      </c>
      <c r="D113" s="188" t="s">
        <v>96</v>
      </c>
      <c r="E113" s="229" t="s">
        <v>92</v>
      </c>
      <c r="F113" s="142" t="s">
        <v>248</v>
      </c>
      <c r="G113" s="117" t="s">
        <v>248</v>
      </c>
      <c r="H113" s="142" t="s">
        <v>248</v>
      </c>
      <c r="I113" s="117" t="s">
        <v>248</v>
      </c>
      <c r="J113" s="142" t="s">
        <v>248</v>
      </c>
      <c r="K113" s="117" t="s">
        <v>248</v>
      </c>
      <c r="L113" s="176" t="s">
        <v>248</v>
      </c>
      <c r="M113" s="176" t="s">
        <v>248</v>
      </c>
      <c r="N113" s="176" t="s">
        <v>249</v>
      </c>
      <c r="O113" s="176" t="s">
        <v>250</v>
      </c>
      <c r="P113" s="176" t="s">
        <v>251</v>
      </c>
      <c r="Q113" s="142" t="s">
        <v>252</v>
      </c>
    </row>
    <row r="114" spans="1:17" ht="16" x14ac:dyDescent="0.2">
      <c r="A114" s="928" t="s">
        <v>253</v>
      </c>
      <c r="B114" s="929"/>
      <c r="C114" s="192" t="s">
        <v>254</v>
      </c>
      <c r="D114" s="188" t="s">
        <v>96</v>
      </c>
      <c r="E114" s="229" t="s">
        <v>92</v>
      </c>
      <c r="F114" s="142" t="s">
        <v>254</v>
      </c>
      <c r="G114" s="117" t="s">
        <v>254</v>
      </c>
      <c r="H114" s="142" t="s">
        <v>254</v>
      </c>
      <c r="I114" s="117" t="s">
        <v>254</v>
      </c>
      <c r="J114" s="142" t="s">
        <v>254</v>
      </c>
      <c r="K114" s="117" t="s">
        <v>254</v>
      </c>
      <c r="L114" s="176" t="s">
        <v>254</v>
      </c>
      <c r="M114" s="176" t="s">
        <v>254</v>
      </c>
      <c r="N114" s="176" t="s">
        <v>255</v>
      </c>
      <c r="O114" s="176" t="s">
        <v>256</v>
      </c>
      <c r="P114" s="176" t="s">
        <v>257</v>
      </c>
      <c r="Q114" s="142" t="s">
        <v>258</v>
      </c>
    </row>
    <row r="115" spans="1:17" ht="16" x14ac:dyDescent="0.2">
      <c r="A115" s="928" t="s">
        <v>259</v>
      </c>
      <c r="B115" s="929"/>
      <c r="C115" s="192">
        <v>9600</v>
      </c>
      <c r="D115" s="188" t="s">
        <v>96</v>
      </c>
      <c r="E115" s="229" t="s">
        <v>92</v>
      </c>
      <c r="F115" s="142">
        <v>9600</v>
      </c>
      <c r="G115" s="117">
        <v>9600</v>
      </c>
      <c r="H115" s="142">
        <v>9600</v>
      </c>
      <c r="I115" s="117">
        <v>9600</v>
      </c>
      <c r="J115" s="142">
        <v>9600</v>
      </c>
      <c r="K115" s="117">
        <v>9600</v>
      </c>
      <c r="L115" s="176">
        <v>9600</v>
      </c>
      <c r="M115" s="176">
        <v>9600</v>
      </c>
      <c r="N115" s="176">
        <v>9601</v>
      </c>
      <c r="O115" s="176">
        <v>9602</v>
      </c>
      <c r="P115" s="176">
        <v>9603</v>
      </c>
      <c r="Q115" s="142">
        <v>9604</v>
      </c>
    </row>
    <row r="116" spans="1:17" ht="16" x14ac:dyDescent="0.2">
      <c r="A116" s="949" t="s">
        <v>260</v>
      </c>
      <c r="B116" s="950"/>
      <c r="C116" s="192" t="s">
        <v>261</v>
      </c>
      <c r="D116" s="188" t="s">
        <v>96</v>
      </c>
      <c r="E116" s="229" t="s">
        <v>92</v>
      </c>
      <c r="F116" s="142" t="s">
        <v>261</v>
      </c>
      <c r="G116" s="117" t="s">
        <v>261</v>
      </c>
      <c r="H116" s="142" t="s">
        <v>261</v>
      </c>
      <c r="I116" s="117" t="s">
        <v>261</v>
      </c>
      <c r="J116" s="142" t="s">
        <v>261</v>
      </c>
      <c r="K116" s="117" t="s">
        <v>261</v>
      </c>
      <c r="L116" s="176" t="s">
        <v>261</v>
      </c>
      <c r="M116" s="176" t="s">
        <v>261</v>
      </c>
      <c r="N116" s="176" t="s">
        <v>261</v>
      </c>
      <c r="O116" s="176" t="s">
        <v>261</v>
      </c>
      <c r="P116" s="176" t="s">
        <v>261</v>
      </c>
      <c r="Q116" s="142" t="s">
        <v>261</v>
      </c>
    </row>
    <row r="117" spans="1:17" ht="16" x14ac:dyDescent="0.2">
      <c r="A117" s="949" t="s">
        <v>262</v>
      </c>
      <c r="B117" s="950"/>
      <c r="C117" s="192" t="s">
        <v>261</v>
      </c>
      <c r="D117" s="188" t="s">
        <v>96</v>
      </c>
      <c r="E117" s="229" t="s">
        <v>92</v>
      </c>
      <c r="F117" s="142" t="s">
        <v>261</v>
      </c>
      <c r="G117" s="117" t="s">
        <v>261</v>
      </c>
      <c r="H117" s="142" t="s">
        <v>261</v>
      </c>
      <c r="I117" s="117" t="s">
        <v>261</v>
      </c>
      <c r="J117" s="142" t="s">
        <v>261</v>
      </c>
      <c r="K117" s="117" t="s">
        <v>261</v>
      </c>
      <c r="L117" s="176" t="s">
        <v>261</v>
      </c>
      <c r="M117" s="176" t="s">
        <v>261</v>
      </c>
      <c r="N117" s="176" t="s">
        <v>261</v>
      </c>
      <c r="O117" s="176" t="s">
        <v>261</v>
      </c>
      <c r="P117" s="176" t="s">
        <v>261</v>
      </c>
      <c r="Q117" s="142" t="s">
        <v>261</v>
      </c>
    </row>
    <row r="118" spans="1:17" ht="16" x14ac:dyDescent="0.2">
      <c r="A118" s="949" t="s">
        <v>263</v>
      </c>
      <c r="B118" s="950"/>
      <c r="C118" s="192" t="s">
        <v>264</v>
      </c>
      <c r="D118" s="188" t="s">
        <v>96</v>
      </c>
      <c r="E118" s="229" t="s">
        <v>92</v>
      </c>
      <c r="F118" s="142" t="s">
        <v>264</v>
      </c>
      <c r="G118" s="117" t="s">
        <v>264</v>
      </c>
      <c r="H118" s="142" t="s">
        <v>264</v>
      </c>
      <c r="I118" s="117" t="s">
        <v>264</v>
      </c>
      <c r="J118" s="142" t="s">
        <v>264</v>
      </c>
      <c r="K118" s="117" t="s">
        <v>264</v>
      </c>
      <c r="L118" s="176" t="s">
        <v>264</v>
      </c>
      <c r="M118" s="176" t="s">
        <v>264</v>
      </c>
      <c r="N118" s="176" t="s">
        <v>265</v>
      </c>
      <c r="O118" s="176" t="s">
        <v>266</v>
      </c>
      <c r="P118" s="176" t="s">
        <v>267</v>
      </c>
      <c r="Q118" s="142" t="s">
        <v>268</v>
      </c>
    </row>
    <row r="119" spans="1:17" ht="16" x14ac:dyDescent="0.2">
      <c r="A119" s="949" t="s">
        <v>269</v>
      </c>
      <c r="B119" s="950"/>
      <c r="C119" s="192" t="s">
        <v>270</v>
      </c>
      <c r="D119" s="188" t="s">
        <v>96</v>
      </c>
      <c r="E119" s="229" t="s">
        <v>92</v>
      </c>
      <c r="F119" s="142" t="s">
        <v>270</v>
      </c>
      <c r="G119" s="117" t="s">
        <v>270</v>
      </c>
      <c r="H119" s="142" t="s">
        <v>270</v>
      </c>
      <c r="I119" s="117" t="s">
        <v>270</v>
      </c>
      <c r="J119" s="142" t="s">
        <v>270</v>
      </c>
      <c r="K119" s="117" t="s">
        <v>270</v>
      </c>
      <c r="L119" s="176" t="s">
        <v>270</v>
      </c>
      <c r="M119" s="176" t="s">
        <v>270</v>
      </c>
      <c r="N119" s="176" t="s">
        <v>271</v>
      </c>
      <c r="O119" s="176" t="s">
        <v>272</v>
      </c>
      <c r="P119" s="176" t="s">
        <v>273</v>
      </c>
      <c r="Q119" s="142" t="s">
        <v>274</v>
      </c>
    </row>
    <row r="120" spans="1:17" ht="16" x14ac:dyDescent="0.2">
      <c r="A120" s="949" t="s">
        <v>275</v>
      </c>
      <c r="B120" s="950"/>
      <c r="C120" s="192" t="s">
        <v>276</v>
      </c>
      <c r="D120" s="188" t="s">
        <v>96</v>
      </c>
      <c r="E120" s="229" t="s">
        <v>92</v>
      </c>
      <c r="F120" s="142" t="s">
        <v>276</v>
      </c>
      <c r="G120" s="117" t="s">
        <v>276</v>
      </c>
      <c r="H120" s="142" t="s">
        <v>276</v>
      </c>
      <c r="I120" s="117" t="s">
        <v>276</v>
      </c>
      <c r="J120" s="142" t="s">
        <v>276</v>
      </c>
      <c r="K120" s="117" t="s">
        <v>276</v>
      </c>
      <c r="L120" s="176" t="s">
        <v>276</v>
      </c>
      <c r="M120" s="176" t="s">
        <v>276</v>
      </c>
      <c r="N120" s="176" t="s">
        <v>277</v>
      </c>
      <c r="O120" s="176" t="s">
        <v>278</v>
      </c>
      <c r="P120" s="176" t="s">
        <v>279</v>
      </c>
      <c r="Q120" s="142" t="s">
        <v>280</v>
      </c>
    </row>
    <row r="121" spans="1:17" ht="16" x14ac:dyDescent="0.2">
      <c r="A121" s="949" t="s">
        <v>281</v>
      </c>
      <c r="B121" s="950"/>
      <c r="C121" s="192" t="s">
        <v>282</v>
      </c>
      <c r="D121" s="188" t="s">
        <v>96</v>
      </c>
      <c r="E121" s="229" t="s">
        <v>92</v>
      </c>
      <c r="F121" s="142" t="s">
        <v>282</v>
      </c>
      <c r="G121" s="117" t="s">
        <v>282</v>
      </c>
      <c r="H121" s="142" t="s">
        <v>282</v>
      </c>
      <c r="I121" s="117" t="s">
        <v>282</v>
      </c>
      <c r="J121" s="142" t="s">
        <v>282</v>
      </c>
      <c r="K121" s="117" t="s">
        <v>282</v>
      </c>
      <c r="L121" s="176" t="s">
        <v>282</v>
      </c>
      <c r="M121" s="176" t="s">
        <v>282</v>
      </c>
      <c r="N121" s="176" t="s">
        <v>283</v>
      </c>
      <c r="O121" s="176" t="s">
        <v>284</v>
      </c>
      <c r="P121" s="176" t="s">
        <v>285</v>
      </c>
      <c r="Q121" s="142" t="s">
        <v>286</v>
      </c>
    </row>
    <row r="122" spans="1:17" ht="16" x14ac:dyDescent="0.2">
      <c r="A122" s="949" t="s">
        <v>287</v>
      </c>
      <c r="B122" s="950"/>
      <c r="C122" s="192" t="s">
        <v>288</v>
      </c>
      <c r="D122" s="188" t="s">
        <v>96</v>
      </c>
      <c r="E122" s="229" t="s">
        <v>92</v>
      </c>
      <c r="F122" s="142" t="s">
        <v>288</v>
      </c>
      <c r="G122" s="117" t="s">
        <v>288</v>
      </c>
      <c r="H122" s="142" t="s">
        <v>288</v>
      </c>
      <c r="I122" s="117" t="s">
        <v>288</v>
      </c>
      <c r="J122" s="142" t="s">
        <v>288</v>
      </c>
      <c r="K122" s="117" t="s">
        <v>288</v>
      </c>
      <c r="L122" s="176" t="s">
        <v>288</v>
      </c>
      <c r="M122" s="176" t="s">
        <v>288</v>
      </c>
      <c r="N122" s="176" t="s">
        <v>289</v>
      </c>
      <c r="O122" s="176" t="s">
        <v>290</v>
      </c>
      <c r="P122" s="176" t="s">
        <v>291</v>
      </c>
      <c r="Q122" s="142" t="s">
        <v>292</v>
      </c>
    </row>
    <row r="123" spans="1:17" ht="16" x14ac:dyDescent="0.2">
      <c r="A123" s="152" t="s">
        <v>293</v>
      </c>
      <c r="B123" s="901"/>
      <c r="C123" s="192">
        <v>9900</v>
      </c>
      <c r="D123" s="188" t="s">
        <v>96</v>
      </c>
      <c r="E123" s="229" t="s">
        <v>92</v>
      </c>
      <c r="F123" s="142">
        <v>9900</v>
      </c>
      <c r="G123" s="117">
        <v>9900</v>
      </c>
      <c r="H123" s="142">
        <v>9900</v>
      </c>
      <c r="I123" s="117">
        <v>9900</v>
      </c>
      <c r="J123" s="142">
        <v>9900</v>
      </c>
      <c r="K123" s="117">
        <v>9900</v>
      </c>
      <c r="L123" s="176">
        <v>9900</v>
      </c>
      <c r="M123" s="176">
        <v>9900</v>
      </c>
      <c r="N123" s="176">
        <v>9901</v>
      </c>
      <c r="O123" s="176">
        <v>9902</v>
      </c>
      <c r="P123" s="176">
        <v>9903</v>
      </c>
      <c r="Q123" s="142">
        <v>9904</v>
      </c>
    </row>
    <row r="124" spans="1:17" ht="16" x14ac:dyDescent="0.2">
      <c r="A124" s="152" t="s">
        <v>294</v>
      </c>
      <c r="B124" s="901"/>
      <c r="C124" s="192" t="s">
        <v>295</v>
      </c>
      <c r="D124" s="188" t="s">
        <v>96</v>
      </c>
      <c r="E124" s="229" t="s">
        <v>92</v>
      </c>
      <c r="F124" s="142" t="s">
        <v>295</v>
      </c>
      <c r="G124" s="117" t="s">
        <v>295</v>
      </c>
      <c r="H124" s="142" t="s">
        <v>295</v>
      </c>
      <c r="I124" s="117" t="s">
        <v>295</v>
      </c>
      <c r="J124" s="142" t="s">
        <v>295</v>
      </c>
      <c r="K124" s="117" t="s">
        <v>295</v>
      </c>
      <c r="L124" s="176" t="s">
        <v>295</v>
      </c>
      <c r="M124" s="176" t="s">
        <v>295</v>
      </c>
      <c r="N124" s="176" t="s">
        <v>296</v>
      </c>
      <c r="O124" s="176" t="s">
        <v>297</v>
      </c>
      <c r="P124" s="176" t="s">
        <v>298</v>
      </c>
      <c r="Q124" s="142" t="s">
        <v>299</v>
      </c>
    </row>
    <row r="125" spans="1:17" ht="18.75" customHeight="1" x14ac:dyDescent="0.2">
      <c r="A125" s="949" t="s">
        <v>300</v>
      </c>
      <c r="B125" s="950"/>
      <c r="C125" s="192" t="s">
        <v>301</v>
      </c>
      <c r="D125" s="188" t="s">
        <v>96</v>
      </c>
      <c r="E125" s="229" t="s">
        <v>92</v>
      </c>
      <c r="F125" s="142" t="s">
        <v>301</v>
      </c>
      <c r="G125" s="117" t="s">
        <v>301</v>
      </c>
      <c r="H125" s="142" t="s">
        <v>301</v>
      </c>
      <c r="I125" s="117" t="s">
        <v>301</v>
      </c>
      <c r="J125" s="142" t="s">
        <v>301</v>
      </c>
      <c r="K125" s="117" t="s">
        <v>301</v>
      </c>
      <c r="L125" s="176" t="s">
        <v>301</v>
      </c>
      <c r="M125" s="176" t="s">
        <v>301</v>
      </c>
      <c r="N125" s="176" t="s">
        <v>301</v>
      </c>
      <c r="O125" s="176" t="s">
        <v>301</v>
      </c>
      <c r="P125" s="176" t="s">
        <v>301</v>
      </c>
      <c r="Q125" s="142" t="s">
        <v>301</v>
      </c>
    </row>
    <row r="126" spans="1:17" ht="16" x14ac:dyDescent="0.2">
      <c r="A126" s="949" t="s">
        <v>302</v>
      </c>
      <c r="B126" s="950"/>
      <c r="C126" s="192" t="s">
        <v>301</v>
      </c>
      <c r="D126" s="188" t="s">
        <v>96</v>
      </c>
      <c r="E126" s="229" t="s">
        <v>92</v>
      </c>
      <c r="F126" s="142" t="s">
        <v>301</v>
      </c>
      <c r="G126" s="117" t="s">
        <v>301</v>
      </c>
      <c r="H126" s="142" t="s">
        <v>301</v>
      </c>
      <c r="I126" s="117" t="s">
        <v>301</v>
      </c>
      <c r="J126" s="142" t="s">
        <v>301</v>
      </c>
      <c r="K126" s="117" t="s">
        <v>301</v>
      </c>
      <c r="L126" s="176" t="s">
        <v>301</v>
      </c>
      <c r="M126" s="176" t="s">
        <v>301</v>
      </c>
      <c r="N126" s="176" t="s">
        <v>301</v>
      </c>
      <c r="O126" s="176" t="s">
        <v>301</v>
      </c>
      <c r="P126" s="176" t="s">
        <v>301</v>
      </c>
      <c r="Q126" s="142" t="s">
        <v>301</v>
      </c>
    </row>
    <row r="127" spans="1:17" ht="16" x14ac:dyDescent="0.2">
      <c r="A127" s="949" t="s">
        <v>303</v>
      </c>
      <c r="B127" s="950"/>
      <c r="C127" s="192" t="s">
        <v>301</v>
      </c>
      <c r="D127" s="188" t="s">
        <v>96</v>
      </c>
      <c r="E127" s="229" t="s">
        <v>92</v>
      </c>
      <c r="F127" s="142" t="s">
        <v>301</v>
      </c>
      <c r="G127" s="117" t="s">
        <v>301</v>
      </c>
      <c r="H127" s="142" t="s">
        <v>301</v>
      </c>
      <c r="I127" s="117" t="s">
        <v>301</v>
      </c>
      <c r="J127" s="142" t="s">
        <v>301</v>
      </c>
      <c r="K127" s="117" t="s">
        <v>301</v>
      </c>
      <c r="L127" s="176" t="s">
        <v>301</v>
      </c>
      <c r="M127" s="176" t="s">
        <v>301</v>
      </c>
      <c r="N127" s="176" t="s">
        <v>301</v>
      </c>
      <c r="O127" s="176" t="s">
        <v>301</v>
      </c>
      <c r="P127" s="176" t="s">
        <v>301</v>
      </c>
      <c r="Q127" s="142" t="s">
        <v>301</v>
      </c>
    </row>
    <row r="128" spans="1:17" ht="16" x14ac:dyDescent="0.2">
      <c r="A128" s="949" t="s">
        <v>304</v>
      </c>
      <c r="B128" s="950"/>
      <c r="C128" s="192" t="s">
        <v>305</v>
      </c>
      <c r="D128" s="188" t="s">
        <v>96</v>
      </c>
      <c r="E128" s="229" t="s">
        <v>92</v>
      </c>
      <c r="F128" s="142" t="s">
        <v>305</v>
      </c>
      <c r="G128" s="117" t="s">
        <v>305</v>
      </c>
      <c r="H128" s="142" t="s">
        <v>305</v>
      </c>
      <c r="I128" s="117" t="s">
        <v>305</v>
      </c>
      <c r="J128" s="142" t="s">
        <v>305</v>
      </c>
      <c r="K128" s="117" t="s">
        <v>305</v>
      </c>
      <c r="L128" s="176" t="s">
        <v>305</v>
      </c>
      <c r="M128" s="176" t="s">
        <v>305</v>
      </c>
      <c r="N128" s="176" t="s">
        <v>306</v>
      </c>
      <c r="O128" s="176" t="s">
        <v>307</v>
      </c>
      <c r="P128" s="176" t="s">
        <v>308</v>
      </c>
      <c r="Q128" s="142" t="s">
        <v>309</v>
      </c>
    </row>
    <row r="129" spans="1:171" ht="16" x14ac:dyDescent="0.2">
      <c r="A129" s="949" t="s">
        <v>310</v>
      </c>
      <c r="B129" s="950"/>
      <c r="C129" s="192" t="s">
        <v>311</v>
      </c>
      <c r="D129" s="188" t="s">
        <v>96</v>
      </c>
      <c r="E129" s="229" t="s">
        <v>92</v>
      </c>
      <c r="F129" s="142" t="s">
        <v>311</v>
      </c>
      <c r="G129" s="117" t="s">
        <v>311</v>
      </c>
      <c r="H129" s="142" t="s">
        <v>311</v>
      </c>
      <c r="I129" s="117" t="s">
        <v>311</v>
      </c>
      <c r="J129" s="142" t="s">
        <v>311</v>
      </c>
      <c r="K129" s="117" t="s">
        <v>311</v>
      </c>
      <c r="L129" s="176" t="s">
        <v>311</v>
      </c>
      <c r="M129" s="176" t="s">
        <v>311</v>
      </c>
      <c r="N129" s="176" t="s">
        <v>312</v>
      </c>
      <c r="O129" s="176" t="s">
        <v>313</v>
      </c>
      <c r="P129" s="176" t="s">
        <v>314</v>
      </c>
      <c r="Q129" s="142" t="s">
        <v>315</v>
      </c>
    </row>
    <row r="130" spans="1:171" ht="16" x14ac:dyDescent="0.2">
      <c r="A130" s="949" t="s">
        <v>316</v>
      </c>
      <c r="B130" s="950"/>
      <c r="C130" s="192" t="s">
        <v>317</v>
      </c>
      <c r="D130" s="188" t="s">
        <v>96</v>
      </c>
      <c r="E130" s="229" t="s">
        <v>92</v>
      </c>
      <c r="F130" s="142" t="s">
        <v>317</v>
      </c>
      <c r="G130" s="117" t="s">
        <v>317</v>
      </c>
      <c r="H130" s="142" t="s">
        <v>317</v>
      </c>
      <c r="I130" s="117" t="s">
        <v>317</v>
      </c>
      <c r="J130" s="142" t="s">
        <v>317</v>
      </c>
      <c r="K130" s="117" t="s">
        <v>317</v>
      </c>
      <c r="L130" s="176" t="s">
        <v>317</v>
      </c>
      <c r="M130" s="176" t="s">
        <v>317</v>
      </c>
      <c r="N130" s="176" t="s">
        <v>317</v>
      </c>
      <c r="O130" s="176" t="s">
        <v>317</v>
      </c>
      <c r="P130" s="176" t="s">
        <v>317</v>
      </c>
      <c r="Q130" s="142" t="s">
        <v>317</v>
      </c>
    </row>
    <row r="131" spans="1:171" ht="16" x14ac:dyDescent="0.2">
      <c r="A131" s="949" t="s">
        <v>318</v>
      </c>
      <c r="B131" s="950"/>
      <c r="C131" s="192" t="s">
        <v>317</v>
      </c>
      <c r="D131" s="188" t="s">
        <v>96</v>
      </c>
      <c r="E131" s="229" t="s">
        <v>92</v>
      </c>
      <c r="F131" s="142" t="s">
        <v>317</v>
      </c>
      <c r="G131" s="117" t="s">
        <v>317</v>
      </c>
      <c r="H131" s="142" t="s">
        <v>317</v>
      </c>
      <c r="I131" s="117" t="s">
        <v>317</v>
      </c>
      <c r="J131" s="142" t="s">
        <v>317</v>
      </c>
      <c r="K131" s="117" t="s">
        <v>317</v>
      </c>
      <c r="L131" s="176" t="s">
        <v>317</v>
      </c>
      <c r="M131" s="176" t="s">
        <v>317</v>
      </c>
      <c r="N131" s="176" t="s">
        <v>317</v>
      </c>
      <c r="O131" s="176" t="s">
        <v>317</v>
      </c>
      <c r="P131" s="176" t="s">
        <v>317</v>
      </c>
      <c r="Q131" s="142" t="s">
        <v>317</v>
      </c>
    </row>
    <row r="132" spans="1:171" ht="16" x14ac:dyDescent="0.2">
      <c r="A132" s="949" t="s">
        <v>319</v>
      </c>
      <c r="B132" s="950"/>
      <c r="C132" s="192" t="s">
        <v>317</v>
      </c>
      <c r="D132" s="188" t="s">
        <v>96</v>
      </c>
      <c r="E132" s="229" t="s">
        <v>92</v>
      </c>
      <c r="F132" s="142" t="s">
        <v>317</v>
      </c>
      <c r="G132" s="117" t="s">
        <v>317</v>
      </c>
      <c r="H132" s="142" t="s">
        <v>317</v>
      </c>
      <c r="I132" s="117" t="s">
        <v>317</v>
      </c>
      <c r="J132" s="142" t="s">
        <v>317</v>
      </c>
      <c r="K132" s="117" t="s">
        <v>317</v>
      </c>
      <c r="L132" s="176" t="s">
        <v>317</v>
      </c>
      <c r="M132" s="176" t="s">
        <v>317</v>
      </c>
      <c r="N132" s="176" t="s">
        <v>317</v>
      </c>
      <c r="O132" s="176" t="s">
        <v>317</v>
      </c>
      <c r="P132" s="176" t="s">
        <v>317</v>
      </c>
      <c r="Q132" s="142" t="s">
        <v>317</v>
      </c>
    </row>
    <row r="133" spans="1:171" ht="16" x14ac:dyDescent="0.2">
      <c r="A133" s="949" t="s">
        <v>320</v>
      </c>
      <c r="B133" s="950"/>
      <c r="C133" s="192" t="s">
        <v>317</v>
      </c>
      <c r="D133" s="188" t="s">
        <v>96</v>
      </c>
      <c r="E133" s="229" t="s">
        <v>92</v>
      </c>
      <c r="F133" s="142" t="s">
        <v>317</v>
      </c>
      <c r="G133" s="117" t="s">
        <v>317</v>
      </c>
      <c r="H133" s="142" t="s">
        <v>317</v>
      </c>
      <c r="I133" s="117" t="s">
        <v>317</v>
      </c>
      <c r="J133" s="142" t="s">
        <v>317</v>
      </c>
      <c r="K133" s="117" t="s">
        <v>317</v>
      </c>
      <c r="L133" s="176" t="s">
        <v>317</v>
      </c>
      <c r="M133" s="176" t="s">
        <v>317</v>
      </c>
      <c r="N133" s="176" t="s">
        <v>317</v>
      </c>
      <c r="O133" s="176" t="s">
        <v>317</v>
      </c>
      <c r="P133" s="176" t="s">
        <v>317</v>
      </c>
      <c r="Q133" s="142" t="s">
        <v>317</v>
      </c>
    </row>
    <row r="134" spans="1:171" ht="16" x14ac:dyDescent="0.2">
      <c r="A134" s="949" t="s">
        <v>321</v>
      </c>
      <c r="B134" s="950"/>
      <c r="C134" s="193">
        <v>15900</v>
      </c>
      <c r="D134" s="188" t="s">
        <v>96</v>
      </c>
      <c r="E134" s="229" t="s">
        <v>92</v>
      </c>
      <c r="F134" s="144">
        <v>15900</v>
      </c>
      <c r="G134" s="119">
        <v>15900</v>
      </c>
      <c r="H134" s="144">
        <v>15900</v>
      </c>
      <c r="I134" s="119">
        <v>15900</v>
      </c>
      <c r="J134" s="144">
        <v>15900</v>
      </c>
      <c r="K134" s="119">
        <v>15900</v>
      </c>
      <c r="L134" s="178">
        <v>15900</v>
      </c>
      <c r="M134" s="178">
        <v>15900</v>
      </c>
      <c r="N134" s="178">
        <v>15900</v>
      </c>
      <c r="O134" s="178">
        <v>15900</v>
      </c>
      <c r="P134" s="178">
        <v>15900</v>
      </c>
      <c r="Q134" s="144">
        <v>15900</v>
      </c>
    </row>
    <row r="135" spans="1:171" s="96" customFormat="1" ht="16" x14ac:dyDescent="0.2">
      <c r="A135" s="949" t="s">
        <v>322</v>
      </c>
      <c r="B135" s="950"/>
      <c r="C135" s="192">
        <v>6900</v>
      </c>
      <c r="D135" s="188" t="s">
        <v>96</v>
      </c>
      <c r="E135" s="229" t="s">
        <v>92</v>
      </c>
      <c r="F135" s="142">
        <v>6900</v>
      </c>
      <c r="G135" s="117">
        <v>6900</v>
      </c>
      <c r="H135" s="142">
        <v>6900</v>
      </c>
      <c r="I135" s="117">
        <v>6900</v>
      </c>
      <c r="J135" s="142">
        <v>6900</v>
      </c>
      <c r="K135" s="117">
        <v>6900</v>
      </c>
      <c r="L135" s="176">
        <v>6900</v>
      </c>
      <c r="M135" s="176">
        <v>6900</v>
      </c>
      <c r="N135" s="176">
        <v>6900</v>
      </c>
      <c r="O135" s="176">
        <v>6900</v>
      </c>
      <c r="P135" s="176">
        <v>6900</v>
      </c>
      <c r="Q135" s="142">
        <v>6900</v>
      </c>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row>
    <row r="136" spans="1:171" s="96" customFormat="1" ht="16" x14ac:dyDescent="0.2">
      <c r="A136" s="949" t="s">
        <v>323</v>
      </c>
      <c r="B136" s="950"/>
      <c r="C136" s="192">
        <v>39850</v>
      </c>
      <c r="D136" s="188" t="s">
        <v>96</v>
      </c>
      <c r="E136" s="231" t="s">
        <v>324</v>
      </c>
      <c r="F136" s="142">
        <v>39850</v>
      </c>
      <c r="G136" s="117">
        <v>39850</v>
      </c>
      <c r="H136" s="142">
        <v>39850</v>
      </c>
      <c r="I136" s="117">
        <v>39850</v>
      </c>
      <c r="J136" s="142">
        <v>39850</v>
      </c>
      <c r="K136" s="117">
        <v>39850</v>
      </c>
      <c r="L136" s="176">
        <v>39850</v>
      </c>
      <c r="M136" s="176">
        <v>39850</v>
      </c>
      <c r="N136" s="176">
        <v>39850</v>
      </c>
      <c r="O136" s="176">
        <v>39850</v>
      </c>
      <c r="P136" s="176">
        <v>39850</v>
      </c>
      <c r="Q136" s="142">
        <v>39850</v>
      </c>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row>
    <row r="137" spans="1:171" s="96" customFormat="1" ht="16" x14ac:dyDescent="0.2">
      <c r="A137" s="949" t="s">
        <v>325</v>
      </c>
      <c r="B137" s="950"/>
      <c r="C137" s="192">
        <v>39850</v>
      </c>
      <c r="D137" s="188" t="s">
        <v>96</v>
      </c>
      <c r="E137" s="232" t="s">
        <v>324</v>
      </c>
      <c r="F137" s="142">
        <v>39850</v>
      </c>
      <c r="G137" s="117">
        <v>39850</v>
      </c>
      <c r="H137" s="142">
        <v>39850</v>
      </c>
      <c r="I137" s="117">
        <v>39850</v>
      </c>
      <c r="J137" s="276">
        <v>39850</v>
      </c>
      <c r="K137" s="117">
        <v>39850</v>
      </c>
      <c r="L137" s="176">
        <v>39850</v>
      </c>
      <c r="M137" s="176">
        <v>39850</v>
      </c>
      <c r="N137" s="176">
        <v>39850</v>
      </c>
      <c r="O137" s="176">
        <v>39850</v>
      </c>
      <c r="P137" s="176">
        <v>39850</v>
      </c>
      <c r="Q137" s="142">
        <v>39850</v>
      </c>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row>
    <row r="138" spans="1:171" s="96" customFormat="1" ht="17" thickBot="1" x14ac:dyDescent="0.25">
      <c r="A138" s="969" t="s">
        <v>326</v>
      </c>
      <c r="B138" s="970"/>
      <c r="C138" s="194">
        <v>39850</v>
      </c>
      <c r="D138" s="206" t="s">
        <v>96</v>
      </c>
      <c r="E138" s="233" t="s">
        <v>324</v>
      </c>
      <c r="F138" s="145">
        <v>39850</v>
      </c>
      <c r="G138" s="159">
        <v>39850</v>
      </c>
      <c r="H138" s="145">
        <v>39850</v>
      </c>
      <c r="I138" s="159">
        <v>39850</v>
      </c>
      <c r="J138" s="172">
        <v>39850</v>
      </c>
      <c r="K138" s="159">
        <v>39850</v>
      </c>
      <c r="L138" s="179">
        <v>39850</v>
      </c>
      <c r="M138" s="179">
        <v>39850</v>
      </c>
      <c r="N138" s="179">
        <v>39850</v>
      </c>
      <c r="O138" s="179">
        <v>39850</v>
      </c>
      <c r="P138" s="179">
        <v>39850</v>
      </c>
      <c r="Q138" s="145">
        <v>39850</v>
      </c>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row>
    <row r="139" spans="1:171" s="96" customFormat="1" x14ac:dyDescent="0.2">
      <c r="A139"/>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row>
    <row r="140" spans="1:171" s="96" customFormat="1" x14ac:dyDescent="0.2">
      <c r="A140"/>
      <c r="B140"/>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row>
    <row r="141" spans="1:171" s="96" customFormat="1" x14ac:dyDescent="0.2">
      <c r="A141"/>
      <c r="B141"/>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row>
    <row r="142" spans="1:171" s="96" customFormat="1" x14ac:dyDescent="0.2">
      <c r="A142"/>
      <c r="B142"/>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row>
    <row r="143" spans="1:171" s="96" customFormat="1" x14ac:dyDescent="0.2">
      <c r="A143"/>
      <c r="B143"/>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row>
    <row r="144" spans="1:171" s="96" customFormat="1" x14ac:dyDescent="0.2">
      <c r="A144"/>
      <c r="B144"/>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row>
    <row r="145" spans="1:171" s="96" customFormat="1" x14ac:dyDescent="0.2">
      <c r="A145"/>
      <c r="B145"/>
      <c r="C145"/>
      <c r="D145"/>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row>
    <row r="146" spans="1:171" s="96" customFormat="1" x14ac:dyDescent="0.2">
      <c r="A146"/>
      <c r="B146"/>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row>
    <row r="147" spans="1:171" s="96" customFormat="1" x14ac:dyDescent="0.2">
      <c r="A147"/>
      <c r="B147"/>
      <c r="C147"/>
      <c r="D147"/>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row>
    <row r="148" spans="1:171" s="96" customFormat="1" x14ac:dyDescent="0.2">
      <c r="A148"/>
      <c r="B148"/>
      <c r="C148"/>
      <c r="D148"/>
      <c r="E148"/>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row>
    <row r="149" spans="1:171" s="96" customFormat="1" x14ac:dyDescent="0.2">
      <c r="A149"/>
      <c r="B149"/>
      <c r="C149"/>
      <c r="D149"/>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row>
    <row r="150" spans="1:171" s="96" customFormat="1" x14ac:dyDescent="0.2">
      <c r="A150"/>
      <c r="B150"/>
      <c r="C150"/>
      <c r="D150"/>
      <c r="E150"/>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row>
    <row r="151" spans="1:171" s="96" customFormat="1" x14ac:dyDescent="0.2">
      <c r="A151"/>
      <c r="B151"/>
      <c r="C151"/>
      <c r="D151"/>
      <c r="E151"/>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row>
    <row r="152" spans="1:171" s="96" customFormat="1" x14ac:dyDescent="0.2">
      <c r="A152"/>
      <c r="B152"/>
      <c r="C152"/>
      <c r="D152"/>
      <c r="E152"/>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row>
    <row r="153" spans="1:171" s="96" customFormat="1" x14ac:dyDescent="0.2">
      <c r="A153"/>
      <c r="B153"/>
      <c r="C153"/>
      <c r="D153"/>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row>
    <row r="154" spans="1:171" s="96" customFormat="1" x14ac:dyDescent="0.2">
      <c r="A154"/>
      <c r="B154"/>
      <c r="C154"/>
      <c r="D154"/>
      <c r="E154"/>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row>
    <row r="155" spans="1:171" s="96" customFormat="1" x14ac:dyDescent="0.2">
      <c r="A155"/>
      <c r="B155"/>
      <c r="C155"/>
      <c r="D155"/>
      <c r="E155"/>
      <c r="F155"/>
      <c r="G155"/>
      <c r="H155"/>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row>
    <row r="156" spans="1:171" s="96" customFormat="1" x14ac:dyDescent="0.2">
      <c r="A156"/>
      <c r="B156"/>
      <c r="C156"/>
      <c r="D156"/>
      <c r="E156"/>
      <c r="F156"/>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row>
    <row r="157" spans="1:171" s="96" customFormat="1" x14ac:dyDescent="0.2">
      <c r="A157"/>
      <c r="B157"/>
      <c r="C157"/>
      <c r="D157"/>
      <c r="E157"/>
      <c r="F157"/>
      <c r="G157"/>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row>
    <row r="158" spans="1:171" s="96" customFormat="1" x14ac:dyDescent="0.2">
      <c r="A158"/>
      <c r="B158"/>
      <c r="C158"/>
      <c r="D158"/>
      <c r="E158"/>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row>
    <row r="159" spans="1:171" s="96" customFormat="1" x14ac:dyDescent="0.2">
      <c r="A159"/>
      <c r="B159"/>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row>
    <row r="160" spans="1:171" s="96" customFormat="1" x14ac:dyDescent="0.2">
      <c r="A160"/>
      <c r="B160"/>
      <c r="C160"/>
      <c r="D160"/>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row>
    <row r="161" spans="1:171" s="96" customFormat="1" x14ac:dyDescent="0.2">
      <c r="A161"/>
      <c r="B161"/>
      <c r="C161"/>
      <c r="D161"/>
      <c r="E161"/>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row>
    <row r="162" spans="1:171" s="96" customFormat="1" x14ac:dyDescent="0.2">
      <c r="A162"/>
      <c r="B162"/>
      <c r="C162"/>
      <c r="D162"/>
      <c r="E162"/>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row>
    <row r="163" spans="1:171" s="96" customFormat="1" x14ac:dyDescent="0.2">
      <c r="A163"/>
      <c r="B163"/>
      <c r="C163"/>
      <c r="D163"/>
      <c r="E163"/>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row>
    <row r="164" spans="1:171" s="96" customFormat="1" x14ac:dyDescent="0.2">
      <c r="A164"/>
      <c r="B164"/>
      <c r="C164"/>
      <c r="D164"/>
      <c r="E164"/>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row>
    <row r="165" spans="1:171" s="96" customFormat="1" x14ac:dyDescent="0.2">
      <c r="A165"/>
      <c r="B165"/>
      <c r="C165"/>
      <c r="D165"/>
      <c r="E165"/>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row>
    <row r="166" spans="1:171" s="96" customFormat="1" x14ac:dyDescent="0.2">
      <c r="A166"/>
      <c r="B166"/>
      <c r="C166"/>
      <c r="D166"/>
      <c r="E166"/>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row>
    <row r="167" spans="1:171" s="96" customFormat="1" x14ac:dyDescent="0.2">
      <c r="A167"/>
      <c r="B167"/>
      <c r="C167"/>
      <c r="D167"/>
      <c r="E167"/>
      <c r="F167"/>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row>
    <row r="168" spans="1:171" s="96" customFormat="1" x14ac:dyDescent="0.2">
      <c r="A168"/>
      <c r="B168"/>
      <c r="C168"/>
      <c r="D168"/>
      <c r="E168"/>
      <c r="F168"/>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row>
    <row r="169" spans="1:171" s="96" customFormat="1" x14ac:dyDescent="0.2">
      <c r="A169"/>
      <c r="B169"/>
      <c r="C169"/>
      <c r="D169"/>
      <c r="E169"/>
      <c r="F169"/>
      <c r="G169"/>
      <c r="H169"/>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row>
    <row r="170" spans="1:171" s="96" customFormat="1" x14ac:dyDescent="0.2">
      <c r="A170"/>
      <c r="B170"/>
      <c r="C170"/>
      <c r="D170"/>
      <c r="E170"/>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row>
    <row r="171" spans="1:171" s="96" customFormat="1" x14ac:dyDescent="0.2">
      <c r="A171"/>
      <c r="B171"/>
      <c r="C171"/>
      <c r="D171"/>
      <c r="E171"/>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row>
    <row r="172" spans="1:171" s="96" customFormat="1" x14ac:dyDescent="0.2">
      <c r="A172"/>
      <c r="B172"/>
      <c r="C172"/>
      <c r="D172"/>
      <c r="E172"/>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row>
    <row r="173" spans="1:171" s="96" customFormat="1" x14ac:dyDescent="0.2">
      <c r="A173"/>
      <c r="B173"/>
      <c r="C173"/>
      <c r="D173"/>
      <c r="E173"/>
      <c r="F173"/>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row>
    <row r="174" spans="1:171" s="96" customFormat="1" x14ac:dyDescent="0.2">
      <c r="A174"/>
      <c r="B174"/>
      <c r="C174"/>
      <c r="D174"/>
      <c r="E174"/>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row>
    <row r="175" spans="1:171" s="96" customFormat="1" x14ac:dyDescent="0.2">
      <c r="A175"/>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row>
    <row r="176" spans="1:171" s="96" customFormat="1" x14ac:dyDescent="0.2">
      <c r="A176"/>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row>
    <row r="177" spans="1:171" s="96" customFormat="1" x14ac:dyDescent="0.2">
      <c r="A177"/>
      <c r="B177"/>
      <c r="C177"/>
      <c r="D177"/>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row>
    <row r="178" spans="1:171" s="96" customFormat="1" x14ac:dyDescent="0.2">
      <c r="A178"/>
      <c r="B178"/>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row>
    <row r="179" spans="1:171" s="96" customFormat="1" x14ac:dyDescent="0.2">
      <c r="A179"/>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row>
    <row r="180" spans="1:171" s="96" customFormat="1" x14ac:dyDescent="0.2">
      <c r="A180"/>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row>
    <row r="181" spans="1:171" s="96" customFormat="1" x14ac:dyDescent="0.2">
      <c r="A181"/>
      <c r="B181"/>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row>
    <row r="182" spans="1:171" s="96" customFormat="1" x14ac:dyDescent="0.2">
      <c r="A182"/>
      <c r="B182"/>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row>
    <row r="183" spans="1:171" s="96" customFormat="1" x14ac:dyDescent="0.2">
      <c r="A183"/>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row>
    <row r="184" spans="1:171" s="96" customFormat="1" x14ac:dyDescent="0.2">
      <c r="A18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row>
    <row r="185" spans="1:171" s="96" customFormat="1" x14ac:dyDescent="0.2">
      <c r="A185"/>
      <c r="B185"/>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row>
    <row r="186" spans="1:171" s="96" customFormat="1" x14ac:dyDescent="0.2">
      <c r="A186"/>
      <c r="B186"/>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row>
    <row r="187" spans="1:171" s="96" customFormat="1" x14ac:dyDescent="0.2">
      <c r="A187"/>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row>
    <row r="188" spans="1:171" s="96" customFormat="1" x14ac:dyDescent="0.2">
      <c r="A188"/>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row>
    <row r="189" spans="1:171" s="96" customFormat="1" x14ac:dyDescent="0.2">
      <c r="A189"/>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row>
    <row r="190" spans="1:171" s="96" customFormat="1" x14ac:dyDescent="0.2">
      <c r="A190"/>
      <c r="B190"/>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row>
    <row r="191" spans="1:171" s="96" customFormat="1" x14ac:dyDescent="0.2">
      <c r="A191"/>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row>
    <row r="192" spans="1:171" s="96" customFormat="1" x14ac:dyDescent="0.2">
      <c r="A192"/>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row>
    <row r="193" spans="1:171" s="96" customFormat="1" x14ac:dyDescent="0.2">
      <c r="A193"/>
      <c r="B193"/>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row>
    <row r="194" spans="1:171" s="96" customFormat="1" x14ac:dyDescent="0.2">
      <c r="A194"/>
      <c r="B194"/>
      <c r="C194"/>
      <c r="D194"/>
      <c r="E194"/>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row>
    <row r="195" spans="1:171" s="96" customFormat="1" x14ac:dyDescent="0.2">
      <c r="A195"/>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row>
    <row r="196" spans="1:171" s="96" customFormat="1" x14ac:dyDescent="0.2">
      <c r="A196"/>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row>
    <row r="197" spans="1:171" s="96" customFormat="1" x14ac:dyDescent="0.2">
      <c r="A197"/>
      <c r="B197"/>
      <c r="C197"/>
      <c r="D197"/>
      <c r="E197"/>
      <c r="F197"/>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row>
    <row r="198" spans="1:171" s="96" customFormat="1" x14ac:dyDescent="0.2">
      <c r="A198"/>
      <c r="B198"/>
      <c r="C198"/>
      <c r="D198"/>
      <c r="E198"/>
      <c r="F198"/>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c r="FM198"/>
      <c r="FN198"/>
      <c r="FO198"/>
    </row>
    <row r="199" spans="1:171" s="96" customFormat="1" x14ac:dyDescent="0.2">
      <c r="A199"/>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row>
    <row r="200" spans="1:171" s="96" customFormat="1" x14ac:dyDescent="0.2">
      <c r="A200"/>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row>
    <row r="201" spans="1:171" s="96" customFormat="1" x14ac:dyDescent="0.2">
      <c r="A201"/>
      <c r="B201"/>
      <c r="C201"/>
      <c r="D201"/>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c r="EZ201"/>
      <c r="FA201"/>
      <c r="FB201"/>
      <c r="FC201"/>
      <c r="FD201"/>
      <c r="FE201"/>
      <c r="FF201"/>
      <c r="FG201"/>
      <c r="FH201"/>
      <c r="FI201"/>
      <c r="FJ201"/>
      <c r="FK201"/>
      <c r="FL201"/>
      <c r="FM201"/>
      <c r="FN201"/>
      <c r="FO201"/>
    </row>
    <row r="202" spans="1:171" s="96" customFormat="1" x14ac:dyDescent="0.2">
      <c r="A202"/>
      <c r="B202"/>
      <c r="C202"/>
      <c r="D202"/>
      <c r="E202"/>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c r="EC202"/>
      <c r="ED202"/>
      <c r="EE202"/>
      <c r="EF202"/>
      <c r="EG202"/>
      <c r="EH202"/>
      <c r="EI202"/>
      <c r="EJ202"/>
      <c r="EK202"/>
      <c r="EL202"/>
      <c r="EM202"/>
      <c r="EN202"/>
      <c r="EO202"/>
      <c r="EP202"/>
      <c r="EQ202"/>
      <c r="ER202"/>
      <c r="ES202"/>
      <c r="ET202"/>
      <c r="EU202"/>
      <c r="EV202"/>
      <c r="EW202"/>
      <c r="EX202"/>
      <c r="EY202"/>
      <c r="EZ202"/>
      <c r="FA202"/>
      <c r="FB202"/>
      <c r="FC202"/>
      <c r="FD202"/>
      <c r="FE202"/>
      <c r="FF202"/>
      <c r="FG202"/>
      <c r="FH202"/>
      <c r="FI202"/>
      <c r="FJ202"/>
      <c r="FK202"/>
      <c r="FL202"/>
      <c r="FM202"/>
      <c r="FN202"/>
      <c r="FO202"/>
    </row>
    <row r="203" spans="1:171" s="96" customFormat="1" x14ac:dyDescent="0.2">
      <c r="A203"/>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c r="EZ203"/>
      <c r="FA203"/>
      <c r="FB203"/>
      <c r="FC203"/>
      <c r="FD203"/>
      <c r="FE203"/>
      <c r="FF203"/>
      <c r="FG203"/>
      <c r="FH203"/>
      <c r="FI203"/>
      <c r="FJ203"/>
      <c r="FK203"/>
      <c r="FL203"/>
      <c r="FM203"/>
      <c r="FN203"/>
      <c r="FO203"/>
    </row>
    <row r="204" spans="1:171" s="96" customFormat="1" x14ac:dyDescent="0.2">
      <c r="A20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c r="EZ204"/>
      <c r="FA204"/>
      <c r="FB204"/>
      <c r="FC204"/>
      <c r="FD204"/>
      <c r="FE204"/>
      <c r="FF204"/>
      <c r="FG204"/>
      <c r="FH204"/>
      <c r="FI204"/>
      <c r="FJ204"/>
      <c r="FK204"/>
      <c r="FL204"/>
      <c r="FM204"/>
      <c r="FN204"/>
      <c r="FO204"/>
    </row>
    <row r="205" spans="1:171" s="96" customFormat="1" x14ac:dyDescent="0.2">
      <c r="A205"/>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c r="EZ205"/>
      <c r="FA205"/>
      <c r="FB205"/>
      <c r="FC205"/>
      <c r="FD205"/>
      <c r="FE205"/>
      <c r="FF205"/>
      <c r="FG205"/>
      <c r="FH205"/>
      <c r="FI205"/>
      <c r="FJ205"/>
      <c r="FK205"/>
      <c r="FL205"/>
      <c r="FM205"/>
      <c r="FN205"/>
      <c r="FO205"/>
    </row>
    <row r="206" spans="1:171" s="96" customFormat="1" x14ac:dyDescent="0.2">
      <c r="A206"/>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row>
    <row r="207" spans="1:171" s="96" customFormat="1" x14ac:dyDescent="0.2">
      <c r="A207"/>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c r="EZ207"/>
      <c r="FA207"/>
      <c r="FB207"/>
      <c r="FC207"/>
      <c r="FD207"/>
      <c r="FE207"/>
      <c r="FF207"/>
      <c r="FG207"/>
      <c r="FH207"/>
      <c r="FI207"/>
      <c r="FJ207"/>
      <c r="FK207"/>
      <c r="FL207"/>
      <c r="FM207"/>
      <c r="FN207"/>
      <c r="FO207"/>
    </row>
    <row r="208" spans="1:171" s="96" customFormat="1" x14ac:dyDescent="0.2">
      <c r="A208"/>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c r="EZ208"/>
      <c r="FA208"/>
      <c r="FB208"/>
      <c r="FC208"/>
      <c r="FD208"/>
      <c r="FE208"/>
      <c r="FF208"/>
      <c r="FG208"/>
      <c r="FH208"/>
      <c r="FI208"/>
      <c r="FJ208"/>
      <c r="FK208"/>
      <c r="FL208"/>
      <c r="FM208"/>
      <c r="FN208"/>
      <c r="FO208"/>
    </row>
    <row r="209" spans="1:171" s="96" customFormat="1" x14ac:dyDescent="0.2">
      <c r="A209"/>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c r="EZ209"/>
      <c r="FA209"/>
      <c r="FB209"/>
      <c r="FC209"/>
      <c r="FD209"/>
      <c r="FE209"/>
      <c r="FF209"/>
      <c r="FG209"/>
      <c r="FH209"/>
      <c r="FI209"/>
      <c r="FJ209"/>
      <c r="FK209"/>
      <c r="FL209"/>
      <c r="FM209"/>
      <c r="FN209"/>
      <c r="FO209"/>
    </row>
    <row r="210" spans="1:171" s="96" customFormat="1" x14ac:dyDescent="0.2">
      <c r="A210"/>
      <c r="B210"/>
      <c r="C210"/>
      <c r="D210"/>
      <c r="E210"/>
      <c r="F210"/>
      <c r="G210"/>
      <c r="H210"/>
      <c r="I210"/>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c r="EZ210"/>
      <c r="FA210"/>
      <c r="FB210"/>
      <c r="FC210"/>
      <c r="FD210"/>
      <c r="FE210"/>
      <c r="FF210"/>
      <c r="FG210"/>
      <c r="FH210"/>
      <c r="FI210"/>
      <c r="FJ210"/>
      <c r="FK210"/>
      <c r="FL210"/>
      <c r="FM210"/>
      <c r="FN210"/>
      <c r="FO210"/>
    </row>
    <row r="211" spans="1:171" s="96" customFormat="1" x14ac:dyDescent="0.2">
      <c r="A211"/>
      <c r="B211"/>
      <c r="C211"/>
      <c r="D211"/>
      <c r="E211"/>
      <c r="F211"/>
      <c r="G211"/>
      <c r="H211"/>
      <c r="I211"/>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c r="EZ211"/>
      <c r="FA211"/>
      <c r="FB211"/>
      <c r="FC211"/>
      <c r="FD211"/>
      <c r="FE211"/>
      <c r="FF211"/>
      <c r="FG211"/>
      <c r="FH211"/>
      <c r="FI211"/>
      <c r="FJ211"/>
      <c r="FK211"/>
      <c r="FL211"/>
      <c r="FM211"/>
      <c r="FN211"/>
      <c r="FO211"/>
    </row>
    <row r="212" spans="1:171" s="96" customFormat="1" x14ac:dyDescent="0.2">
      <c r="A212"/>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c r="EZ212"/>
      <c r="FA212"/>
      <c r="FB212"/>
      <c r="FC212"/>
      <c r="FD212"/>
      <c r="FE212"/>
      <c r="FF212"/>
      <c r="FG212"/>
      <c r="FH212"/>
      <c r="FI212"/>
      <c r="FJ212"/>
      <c r="FK212"/>
      <c r="FL212"/>
      <c r="FM212"/>
      <c r="FN212"/>
      <c r="FO212"/>
    </row>
    <row r="213" spans="1:171" s="96" customFormat="1" x14ac:dyDescent="0.2">
      <c r="A213"/>
      <c r="B213"/>
      <c r="C213"/>
      <c r="D213"/>
      <c r="E213"/>
      <c r="F213"/>
      <c r="G213"/>
      <c r="H213"/>
      <c r="I213"/>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c r="DR213"/>
      <c r="DS213"/>
      <c r="DT213"/>
      <c r="DU213"/>
      <c r="DV213"/>
      <c r="DW213"/>
      <c r="DX213"/>
      <c r="DY213"/>
      <c r="DZ213"/>
      <c r="EA213"/>
      <c r="EB213"/>
      <c r="EC213"/>
      <c r="ED213"/>
      <c r="EE213"/>
      <c r="EF213"/>
      <c r="EG213"/>
      <c r="EH213"/>
      <c r="EI213"/>
      <c r="EJ213"/>
      <c r="EK213"/>
      <c r="EL213"/>
      <c r="EM213"/>
      <c r="EN213"/>
      <c r="EO213"/>
      <c r="EP213"/>
      <c r="EQ213"/>
      <c r="ER213"/>
      <c r="ES213"/>
      <c r="ET213"/>
      <c r="EU213"/>
      <c r="EV213"/>
      <c r="EW213"/>
      <c r="EX213"/>
      <c r="EY213"/>
      <c r="EZ213"/>
      <c r="FA213"/>
      <c r="FB213"/>
      <c r="FC213"/>
      <c r="FD213"/>
      <c r="FE213"/>
      <c r="FF213"/>
      <c r="FG213"/>
      <c r="FH213"/>
      <c r="FI213"/>
      <c r="FJ213"/>
      <c r="FK213"/>
      <c r="FL213"/>
      <c r="FM213"/>
      <c r="FN213"/>
      <c r="FO213"/>
    </row>
    <row r="214" spans="1:171" s="96" customFormat="1" x14ac:dyDescent="0.2">
      <c r="A214"/>
      <c r="B214"/>
      <c r="C214"/>
      <c r="D214"/>
      <c r="E214"/>
      <c r="F214"/>
      <c r="G214"/>
      <c r="H214"/>
      <c r="I214"/>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c r="DR214"/>
      <c r="DS214"/>
      <c r="DT214"/>
      <c r="DU214"/>
      <c r="DV214"/>
      <c r="DW214"/>
      <c r="DX214"/>
      <c r="DY214"/>
      <c r="DZ214"/>
      <c r="EA214"/>
      <c r="EB214"/>
      <c r="EC214"/>
      <c r="ED214"/>
      <c r="EE214"/>
      <c r="EF214"/>
      <c r="EG214"/>
      <c r="EH214"/>
      <c r="EI214"/>
      <c r="EJ214"/>
      <c r="EK214"/>
      <c r="EL214"/>
      <c r="EM214"/>
      <c r="EN214"/>
      <c r="EO214"/>
      <c r="EP214"/>
      <c r="EQ214"/>
      <c r="ER214"/>
      <c r="ES214"/>
      <c r="ET214"/>
      <c r="EU214"/>
      <c r="EV214"/>
      <c r="EW214"/>
      <c r="EX214"/>
      <c r="EY214"/>
      <c r="EZ214"/>
      <c r="FA214"/>
      <c r="FB214"/>
      <c r="FC214"/>
      <c r="FD214"/>
      <c r="FE214"/>
      <c r="FF214"/>
      <c r="FG214"/>
      <c r="FH214"/>
      <c r="FI214"/>
      <c r="FJ214"/>
      <c r="FK214"/>
      <c r="FL214"/>
      <c r="FM214"/>
      <c r="FN214"/>
      <c r="FO214"/>
    </row>
    <row r="215" spans="1:171" s="96" customFormat="1" x14ac:dyDescent="0.2">
      <c r="A215"/>
      <c r="B215"/>
      <c r="C215"/>
      <c r="D215"/>
      <c r="E215"/>
      <c r="F215"/>
      <c r="G215"/>
      <c r="H215"/>
      <c r="I215"/>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c r="EZ215"/>
      <c r="FA215"/>
      <c r="FB215"/>
      <c r="FC215"/>
      <c r="FD215"/>
      <c r="FE215"/>
      <c r="FF215"/>
      <c r="FG215"/>
      <c r="FH215"/>
      <c r="FI215"/>
      <c r="FJ215"/>
      <c r="FK215"/>
      <c r="FL215"/>
      <c r="FM215"/>
      <c r="FN215"/>
      <c r="FO215"/>
    </row>
    <row r="216" spans="1:171" s="96" customFormat="1" x14ac:dyDescent="0.2">
      <c r="A216"/>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c r="EZ216"/>
      <c r="FA216"/>
      <c r="FB216"/>
      <c r="FC216"/>
      <c r="FD216"/>
      <c r="FE216"/>
      <c r="FF216"/>
      <c r="FG216"/>
      <c r="FH216"/>
      <c r="FI216"/>
      <c r="FJ216"/>
      <c r="FK216"/>
      <c r="FL216"/>
      <c r="FM216"/>
      <c r="FN216"/>
      <c r="FO216"/>
    </row>
    <row r="217" spans="1:171" s="96" customFormat="1" x14ac:dyDescent="0.2">
      <c r="A217"/>
      <c r="B217"/>
      <c r="C217"/>
      <c r="D217"/>
      <c r="E217"/>
      <c r="F217"/>
      <c r="G217"/>
      <c r="H217"/>
      <c r="I217"/>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c r="EC217"/>
      <c r="ED217"/>
      <c r="EE217"/>
      <c r="EF217"/>
      <c r="EG217"/>
      <c r="EH217"/>
      <c r="EI217"/>
      <c r="EJ217"/>
      <c r="EK217"/>
      <c r="EL217"/>
      <c r="EM217"/>
      <c r="EN217"/>
      <c r="EO217"/>
      <c r="EP217"/>
      <c r="EQ217"/>
      <c r="ER217"/>
      <c r="ES217"/>
      <c r="ET217"/>
      <c r="EU217"/>
      <c r="EV217"/>
      <c r="EW217"/>
      <c r="EX217"/>
      <c r="EY217"/>
      <c r="EZ217"/>
      <c r="FA217"/>
      <c r="FB217"/>
      <c r="FC217"/>
      <c r="FD217"/>
      <c r="FE217"/>
      <c r="FF217"/>
      <c r="FG217"/>
      <c r="FH217"/>
      <c r="FI217"/>
      <c r="FJ217"/>
      <c r="FK217"/>
      <c r="FL217"/>
      <c r="FM217"/>
      <c r="FN217"/>
      <c r="FO217"/>
    </row>
    <row r="218" spans="1:171" s="96" customFormat="1" x14ac:dyDescent="0.2">
      <c r="A218"/>
      <c r="B218"/>
      <c r="C218"/>
      <c r="D218"/>
      <c r="E218"/>
      <c r="F218"/>
      <c r="G218"/>
      <c r="H218"/>
      <c r="I218"/>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c r="DR218"/>
      <c r="DS218"/>
      <c r="DT218"/>
      <c r="DU218"/>
      <c r="DV218"/>
      <c r="DW218"/>
      <c r="DX218"/>
      <c r="DY218"/>
      <c r="DZ218"/>
      <c r="EA218"/>
      <c r="EB218"/>
      <c r="EC218"/>
      <c r="ED218"/>
      <c r="EE218"/>
      <c r="EF218"/>
      <c r="EG218"/>
      <c r="EH218"/>
      <c r="EI218"/>
      <c r="EJ218"/>
      <c r="EK218"/>
      <c r="EL218"/>
      <c r="EM218"/>
      <c r="EN218"/>
      <c r="EO218"/>
      <c r="EP218"/>
      <c r="EQ218"/>
      <c r="ER218"/>
      <c r="ES218"/>
      <c r="ET218"/>
      <c r="EU218"/>
      <c r="EV218"/>
      <c r="EW218"/>
      <c r="EX218"/>
      <c r="EY218"/>
      <c r="EZ218"/>
      <c r="FA218"/>
      <c r="FB218"/>
      <c r="FC218"/>
      <c r="FD218"/>
      <c r="FE218"/>
      <c r="FF218"/>
      <c r="FG218"/>
      <c r="FH218"/>
      <c r="FI218"/>
      <c r="FJ218"/>
      <c r="FK218"/>
      <c r="FL218"/>
      <c r="FM218"/>
      <c r="FN218"/>
      <c r="FO218"/>
    </row>
    <row r="219" spans="1:171" s="96" customFormat="1" x14ac:dyDescent="0.2">
      <c r="A219"/>
      <c r="B219"/>
      <c r="C219"/>
      <c r="D219"/>
      <c r="E219"/>
      <c r="F219"/>
      <c r="G219"/>
      <c r="H219"/>
      <c r="I219"/>
      <c r="J219"/>
      <c r="K219"/>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c r="DN219"/>
      <c r="DO219"/>
      <c r="DP219"/>
      <c r="DQ219"/>
      <c r="DR219"/>
      <c r="DS219"/>
      <c r="DT219"/>
      <c r="DU219"/>
      <c r="DV219"/>
      <c r="DW219"/>
      <c r="DX219"/>
      <c r="DY219"/>
      <c r="DZ219"/>
      <c r="EA219"/>
      <c r="EB219"/>
      <c r="EC219"/>
      <c r="ED219"/>
      <c r="EE219"/>
      <c r="EF219"/>
      <c r="EG219"/>
      <c r="EH219"/>
      <c r="EI219"/>
      <c r="EJ219"/>
      <c r="EK219"/>
      <c r="EL219"/>
      <c r="EM219"/>
      <c r="EN219"/>
      <c r="EO219"/>
      <c r="EP219"/>
      <c r="EQ219"/>
      <c r="ER219"/>
      <c r="ES219"/>
      <c r="ET219"/>
      <c r="EU219"/>
      <c r="EV219"/>
      <c r="EW219"/>
      <c r="EX219"/>
      <c r="EY219"/>
      <c r="EZ219"/>
      <c r="FA219"/>
      <c r="FB219"/>
      <c r="FC219"/>
      <c r="FD219"/>
      <c r="FE219"/>
      <c r="FF219"/>
      <c r="FG219"/>
      <c r="FH219"/>
      <c r="FI219"/>
      <c r="FJ219"/>
      <c r="FK219"/>
      <c r="FL219"/>
      <c r="FM219"/>
      <c r="FN219"/>
      <c r="FO219"/>
    </row>
    <row r="220" spans="1:171" s="96" customFormat="1" x14ac:dyDescent="0.2">
      <c r="A220"/>
      <c r="B220"/>
      <c r="C220"/>
      <c r="D220"/>
      <c r="E220"/>
      <c r="F220"/>
      <c r="G220"/>
      <c r="H220"/>
      <c r="I220"/>
      <c r="J220"/>
      <c r="K220"/>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c r="DR220"/>
      <c r="DS220"/>
      <c r="DT220"/>
      <c r="DU220"/>
      <c r="DV220"/>
      <c r="DW220"/>
      <c r="DX220"/>
      <c r="DY220"/>
      <c r="DZ220"/>
      <c r="EA220"/>
      <c r="EB220"/>
      <c r="EC220"/>
      <c r="ED220"/>
      <c r="EE220"/>
      <c r="EF220"/>
      <c r="EG220"/>
      <c r="EH220"/>
      <c r="EI220"/>
      <c r="EJ220"/>
      <c r="EK220"/>
      <c r="EL220"/>
      <c r="EM220"/>
      <c r="EN220"/>
      <c r="EO220"/>
      <c r="EP220"/>
      <c r="EQ220"/>
      <c r="ER220"/>
      <c r="ES220"/>
      <c r="ET220"/>
      <c r="EU220"/>
      <c r="EV220"/>
      <c r="EW220"/>
      <c r="EX220"/>
      <c r="EY220"/>
      <c r="EZ220"/>
      <c r="FA220"/>
      <c r="FB220"/>
      <c r="FC220"/>
      <c r="FD220"/>
      <c r="FE220"/>
      <c r="FF220"/>
      <c r="FG220"/>
      <c r="FH220"/>
      <c r="FI220"/>
      <c r="FJ220"/>
      <c r="FK220"/>
      <c r="FL220"/>
      <c r="FM220"/>
      <c r="FN220"/>
      <c r="FO220"/>
    </row>
    <row r="221" spans="1:171" s="96" customFormat="1" x14ac:dyDescent="0.2">
      <c r="A221"/>
      <c r="B221"/>
      <c r="C221"/>
      <c r="D221"/>
      <c r="E221"/>
      <c r="F221"/>
      <c r="G221"/>
      <c r="H221"/>
      <c r="I221"/>
      <c r="J221"/>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c r="DI221"/>
      <c r="DJ221"/>
      <c r="DK221"/>
      <c r="DL221"/>
      <c r="DM221"/>
      <c r="DN221"/>
      <c r="DO221"/>
      <c r="DP221"/>
      <c r="DQ221"/>
      <c r="DR221"/>
      <c r="DS221"/>
      <c r="DT221"/>
      <c r="DU221"/>
      <c r="DV221"/>
      <c r="DW221"/>
      <c r="DX221"/>
      <c r="DY221"/>
      <c r="DZ221"/>
      <c r="EA221"/>
      <c r="EB221"/>
      <c r="EC221"/>
      <c r="ED221"/>
      <c r="EE221"/>
      <c r="EF221"/>
      <c r="EG221"/>
      <c r="EH221"/>
      <c r="EI221"/>
      <c r="EJ221"/>
      <c r="EK221"/>
      <c r="EL221"/>
      <c r="EM221"/>
      <c r="EN221"/>
      <c r="EO221"/>
      <c r="EP221"/>
      <c r="EQ221"/>
      <c r="ER221"/>
      <c r="ES221"/>
      <c r="ET221"/>
      <c r="EU221"/>
      <c r="EV221"/>
      <c r="EW221"/>
      <c r="EX221"/>
      <c r="EY221"/>
      <c r="EZ221"/>
      <c r="FA221"/>
      <c r="FB221"/>
      <c r="FC221"/>
      <c r="FD221"/>
      <c r="FE221"/>
      <c r="FF221"/>
      <c r="FG221"/>
      <c r="FH221"/>
      <c r="FI221"/>
      <c r="FJ221"/>
      <c r="FK221"/>
      <c r="FL221"/>
      <c r="FM221"/>
      <c r="FN221"/>
      <c r="FO221"/>
    </row>
    <row r="222" spans="1:171" s="96" customFormat="1" x14ac:dyDescent="0.2">
      <c r="A222"/>
      <c r="B222"/>
      <c r="C222"/>
      <c r="D222"/>
      <c r="E222"/>
      <c r="F222"/>
      <c r="G222"/>
      <c r="H222"/>
      <c r="I222"/>
      <c r="J222"/>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c r="DR222"/>
      <c r="DS222"/>
      <c r="DT222"/>
      <c r="DU222"/>
      <c r="DV222"/>
      <c r="DW222"/>
      <c r="DX222"/>
      <c r="DY222"/>
      <c r="DZ222"/>
      <c r="EA222"/>
      <c r="EB222"/>
      <c r="EC222"/>
      <c r="ED222"/>
      <c r="EE222"/>
      <c r="EF222"/>
      <c r="EG222"/>
      <c r="EH222"/>
      <c r="EI222"/>
      <c r="EJ222"/>
      <c r="EK222"/>
      <c r="EL222"/>
      <c r="EM222"/>
      <c r="EN222"/>
      <c r="EO222"/>
      <c r="EP222"/>
      <c r="EQ222"/>
      <c r="ER222"/>
      <c r="ES222"/>
      <c r="ET222"/>
      <c r="EU222"/>
      <c r="EV222"/>
      <c r="EW222"/>
      <c r="EX222"/>
      <c r="EY222"/>
      <c r="EZ222"/>
      <c r="FA222"/>
      <c r="FB222"/>
      <c r="FC222"/>
      <c r="FD222"/>
      <c r="FE222"/>
      <c r="FF222"/>
      <c r="FG222"/>
      <c r="FH222"/>
      <c r="FI222"/>
      <c r="FJ222"/>
      <c r="FK222"/>
      <c r="FL222"/>
      <c r="FM222"/>
      <c r="FN222"/>
      <c r="FO222"/>
    </row>
    <row r="223" spans="1:171" s="96" customFormat="1" x14ac:dyDescent="0.2">
      <c r="A223"/>
      <c r="B223"/>
      <c r="C223"/>
      <c r="D223"/>
      <c r="E223"/>
      <c r="F223"/>
      <c r="G223"/>
      <c r="H223"/>
      <c r="I223"/>
      <c r="J223"/>
      <c r="K223"/>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c r="DI223"/>
      <c r="DJ223"/>
      <c r="DK223"/>
      <c r="DL223"/>
      <c r="DM223"/>
      <c r="DN223"/>
      <c r="DO223"/>
      <c r="DP223"/>
      <c r="DQ223"/>
      <c r="DR223"/>
      <c r="DS223"/>
      <c r="DT223"/>
      <c r="DU223"/>
      <c r="DV223"/>
      <c r="DW223"/>
      <c r="DX223"/>
      <c r="DY223"/>
      <c r="DZ223"/>
      <c r="EA223"/>
      <c r="EB223"/>
      <c r="EC223"/>
      <c r="ED223"/>
      <c r="EE223"/>
      <c r="EF223"/>
      <c r="EG223"/>
      <c r="EH223"/>
      <c r="EI223"/>
      <c r="EJ223"/>
      <c r="EK223"/>
      <c r="EL223"/>
      <c r="EM223"/>
      <c r="EN223"/>
      <c r="EO223"/>
      <c r="EP223"/>
      <c r="EQ223"/>
      <c r="ER223"/>
      <c r="ES223"/>
      <c r="ET223"/>
      <c r="EU223"/>
      <c r="EV223"/>
      <c r="EW223"/>
      <c r="EX223"/>
      <c r="EY223"/>
      <c r="EZ223"/>
      <c r="FA223"/>
      <c r="FB223"/>
      <c r="FC223"/>
      <c r="FD223"/>
      <c r="FE223"/>
      <c r="FF223"/>
      <c r="FG223"/>
      <c r="FH223"/>
      <c r="FI223"/>
      <c r="FJ223"/>
      <c r="FK223"/>
      <c r="FL223"/>
      <c r="FM223"/>
      <c r="FN223"/>
      <c r="FO223"/>
    </row>
    <row r="224" spans="1:171" s="96" customFormat="1" x14ac:dyDescent="0.2">
      <c r="A224"/>
      <c r="B224"/>
      <c r="C224"/>
      <c r="D224"/>
      <c r="E224"/>
      <c r="F224"/>
      <c r="G224"/>
      <c r="H224"/>
      <c r="I224"/>
      <c r="J224"/>
      <c r="K22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c r="DR224"/>
      <c r="DS224"/>
      <c r="DT224"/>
      <c r="DU224"/>
      <c r="DV224"/>
      <c r="DW224"/>
      <c r="DX224"/>
      <c r="DY224"/>
      <c r="DZ224"/>
      <c r="EA224"/>
      <c r="EB224"/>
      <c r="EC224"/>
      <c r="ED224"/>
      <c r="EE224"/>
      <c r="EF224"/>
      <c r="EG224"/>
      <c r="EH224"/>
      <c r="EI224"/>
      <c r="EJ224"/>
      <c r="EK224"/>
      <c r="EL224"/>
      <c r="EM224"/>
      <c r="EN224"/>
      <c r="EO224"/>
      <c r="EP224"/>
      <c r="EQ224"/>
      <c r="ER224"/>
      <c r="ES224"/>
      <c r="ET224"/>
      <c r="EU224"/>
      <c r="EV224"/>
      <c r="EW224"/>
      <c r="EX224"/>
      <c r="EY224"/>
      <c r="EZ224"/>
      <c r="FA224"/>
      <c r="FB224"/>
      <c r="FC224"/>
      <c r="FD224"/>
      <c r="FE224"/>
      <c r="FF224"/>
      <c r="FG224"/>
      <c r="FH224"/>
      <c r="FI224"/>
      <c r="FJ224"/>
      <c r="FK224"/>
      <c r="FL224"/>
      <c r="FM224"/>
      <c r="FN224"/>
      <c r="FO224"/>
    </row>
    <row r="225" spans="1:171" s="96" customFormat="1" x14ac:dyDescent="0.2">
      <c r="A225"/>
      <c r="B225"/>
      <c r="C225"/>
      <c r="D225"/>
      <c r="E225"/>
      <c r="F225"/>
      <c r="G225"/>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c r="DR225"/>
      <c r="DS225"/>
      <c r="DT225"/>
      <c r="DU225"/>
      <c r="DV225"/>
      <c r="DW225"/>
      <c r="DX225"/>
      <c r="DY225"/>
      <c r="DZ225"/>
      <c r="EA225"/>
      <c r="EB225"/>
      <c r="EC225"/>
      <c r="ED225"/>
      <c r="EE225"/>
      <c r="EF225"/>
      <c r="EG225"/>
      <c r="EH225"/>
      <c r="EI225"/>
      <c r="EJ225"/>
      <c r="EK225"/>
      <c r="EL225"/>
      <c r="EM225"/>
      <c r="EN225"/>
      <c r="EO225"/>
      <c r="EP225"/>
      <c r="EQ225"/>
      <c r="ER225"/>
      <c r="ES225"/>
      <c r="ET225"/>
      <c r="EU225"/>
      <c r="EV225"/>
      <c r="EW225"/>
      <c r="EX225"/>
      <c r="EY225"/>
      <c r="EZ225"/>
      <c r="FA225"/>
      <c r="FB225"/>
      <c r="FC225"/>
      <c r="FD225"/>
      <c r="FE225"/>
      <c r="FF225"/>
      <c r="FG225"/>
      <c r="FH225"/>
      <c r="FI225"/>
      <c r="FJ225"/>
      <c r="FK225"/>
      <c r="FL225"/>
      <c r="FM225"/>
      <c r="FN225"/>
      <c r="FO225"/>
    </row>
    <row r="226" spans="1:171" s="96" customFormat="1" x14ac:dyDescent="0.2">
      <c r="A226"/>
      <c r="B226"/>
      <c r="C226"/>
      <c r="D226"/>
      <c r="E226"/>
      <c r="F226"/>
      <c r="G226"/>
      <c r="H226"/>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c r="DN226"/>
      <c r="DO226"/>
      <c r="DP226"/>
      <c r="DQ226"/>
      <c r="DR226"/>
      <c r="DS226"/>
      <c r="DT226"/>
      <c r="DU226"/>
      <c r="DV226"/>
      <c r="DW226"/>
      <c r="DX226"/>
      <c r="DY226"/>
      <c r="DZ226"/>
      <c r="EA226"/>
      <c r="EB226"/>
      <c r="EC226"/>
      <c r="ED226"/>
      <c r="EE226"/>
      <c r="EF226"/>
      <c r="EG226"/>
      <c r="EH226"/>
      <c r="EI226"/>
      <c r="EJ226"/>
      <c r="EK226"/>
      <c r="EL226"/>
      <c r="EM226"/>
      <c r="EN226"/>
      <c r="EO226"/>
      <c r="EP226"/>
      <c r="EQ226"/>
      <c r="ER226"/>
      <c r="ES226"/>
      <c r="ET226"/>
      <c r="EU226"/>
      <c r="EV226"/>
      <c r="EW226"/>
      <c r="EX226"/>
      <c r="EY226"/>
      <c r="EZ226"/>
      <c r="FA226"/>
      <c r="FB226"/>
      <c r="FC226"/>
      <c r="FD226"/>
      <c r="FE226"/>
      <c r="FF226"/>
      <c r="FG226"/>
      <c r="FH226"/>
      <c r="FI226"/>
      <c r="FJ226"/>
      <c r="FK226"/>
      <c r="FL226"/>
      <c r="FM226"/>
      <c r="FN226"/>
      <c r="FO226"/>
    </row>
    <row r="227" spans="1:171" s="96" customFormat="1" x14ac:dyDescent="0.2">
      <c r="A227"/>
      <c r="B227"/>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c r="DN227"/>
      <c r="DO227"/>
      <c r="DP227"/>
      <c r="DQ227"/>
      <c r="DR227"/>
      <c r="DS227"/>
      <c r="DT227"/>
      <c r="DU227"/>
      <c r="DV227"/>
      <c r="DW227"/>
      <c r="DX227"/>
      <c r="DY227"/>
      <c r="DZ227"/>
      <c r="EA227"/>
      <c r="EB227"/>
      <c r="EC227"/>
      <c r="ED227"/>
      <c r="EE227"/>
      <c r="EF227"/>
      <c r="EG227"/>
      <c r="EH227"/>
      <c r="EI227"/>
      <c r="EJ227"/>
      <c r="EK227"/>
      <c r="EL227"/>
      <c r="EM227"/>
      <c r="EN227"/>
      <c r="EO227"/>
      <c r="EP227"/>
      <c r="EQ227"/>
      <c r="ER227"/>
      <c r="ES227"/>
      <c r="ET227"/>
      <c r="EU227"/>
      <c r="EV227"/>
      <c r="EW227"/>
      <c r="EX227"/>
      <c r="EY227"/>
      <c r="EZ227"/>
      <c r="FA227"/>
      <c r="FB227"/>
      <c r="FC227"/>
      <c r="FD227"/>
      <c r="FE227"/>
      <c r="FF227"/>
      <c r="FG227"/>
      <c r="FH227"/>
      <c r="FI227"/>
      <c r="FJ227"/>
      <c r="FK227"/>
      <c r="FL227"/>
      <c r="FM227"/>
      <c r="FN227"/>
      <c r="FO227"/>
    </row>
    <row r="228" spans="1:171" s="96" customFormat="1" x14ac:dyDescent="0.2">
      <c r="A228"/>
      <c r="B228"/>
      <c r="C228"/>
      <c r="D228"/>
      <c r="E228"/>
      <c r="F228"/>
      <c r="G228"/>
      <c r="H228"/>
      <c r="I228"/>
      <c r="J228"/>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c r="DR228"/>
      <c r="DS228"/>
      <c r="DT228"/>
      <c r="DU228"/>
      <c r="DV228"/>
      <c r="DW228"/>
      <c r="DX228"/>
      <c r="DY228"/>
      <c r="DZ228"/>
      <c r="EA228"/>
      <c r="EB228"/>
      <c r="EC228"/>
      <c r="ED228"/>
      <c r="EE228"/>
      <c r="EF228"/>
      <c r="EG228"/>
      <c r="EH228"/>
      <c r="EI228"/>
      <c r="EJ228"/>
      <c r="EK228"/>
      <c r="EL228"/>
      <c r="EM228"/>
      <c r="EN228"/>
      <c r="EO228"/>
      <c r="EP228"/>
      <c r="EQ228"/>
      <c r="ER228"/>
      <c r="ES228"/>
      <c r="ET228"/>
      <c r="EU228"/>
      <c r="EV228"/>
      <c r="EW228"/>
      <c r="EX228"/>
      <c r="EY228"/>
      <c r="EZ228"/>
      <c r="FA228"/>
      <c r="FB228"/>
      <c r="FC228"/>
      <c r="FD228"/>
      <c r="FE228"/>
      <c r="FF228"/>
      <c r="FG228"/>
      <c r="FH228"/>
      <c r="FI228"/>
      <c r="FJ228"/>
      <c r="FK228"/>
      <c r="FL228"/>
      <c r="FM228"/>
      <c r="FN228"/>
      <c r="FO228"/>
    </row>
    <row r="229" spans="1:171" s="96" customFormat="1" x14ac:dyDescent="0.2">
      <c r="A229"/>
      <c r="B229"/>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c r="DF229"/>
      <c r="DG229"/>
      <c r="DH229"/>
      <c r="DI229"/>
      <c r="DJ229"/>
      <c r="DK229"/>
      <c r="DL229"/>
      <c r="DM229"/>
      <c r="DN229"/>
      <c r="DO229"/>
      <c r="DP229"/>
      <c r="DQ229"/>
      <c r="DR229"/>
      <c r="DS229"/>
      <c r="DT229"/>
      <c r="DU229"/>
      <c r="DV229"/>
      <c r="DW229"/>
      <c r="DX229"/>
      <c r="DY229"/>
      <c r="DZ229"/>
      <c r="EA229"/>
      <c r="EB229"/>
      <c r="EC229"/>
      <c r="ED229"/>
      <c r="EE229"/>
      <c r="EF229"/>
      <c r="EG229"/>
      <c r="EH229"/>
      <c r="EI229"/>
      <c r="EJ229"/>
      <c r="EK229"/>
      <c r="EL229"/>
      <c r="EM229"/>
      <c r="EN229"/>
      <c r="EO229"/>
      <c r="EP229"/>
      <c r="EQ229"/>
      <c r="ER229"/>
      <c r="ES229"/>
      <c r="ET229"/>
      <c r="EU229"/>
      <c r="EV229"/>
      <c r="EW229"/>
      <c r="EX229"/>
      <c r="EY229"/>
      <c r="EZ229"/>
      <c r="FA229"/>
      <c r="FB229"/>
      <c r="FC229"/>
      <c r="FD229"/>
      <c r="FE229"/>
      <c r="FF229"/>
      <c r="FG229"/>
      <c r="FH229"/>
      <c r="FI229"/>
      <c r="FJ229"/>
      <c r="FK229"/>
      <c r="FL229"/>
      <c r="FM229"/>
      <c r="FN229"/>
      <c r="FO229"/>
    </row>
    <row r="230" spans="1:171" s="96" customFormat="1" x14ac:dyDescent="0.2">
      <c r="A230"/>
      <c r="B230"/>
      <c r="C230"/>
      <c r="D230"/>
      <c r="E230"/>
      <c r="F230"/>
      <c r="G230"/>
      <c r="H230"/>
      <c r="I230"/>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c r="DI230"/>
      <c r="DJ230"/>
      <c r="DK230"/>
      <c r="DL230"/>
      <c r="DM230"/>
      <c r="DN230"/>
      <c r="DO230"/>
      <c r="DP230"/>
      <c r="DQ230"/>
      <c r="DR230"/>
      <c r="DS230"/>
      <c r="DT230"/>
      <c r="DU230"/>
      <c r="DV230"/>
      <c r="DW230"/>
      <c r="DX230"/>
      <c r="DY230"/>
      <c r="DZ230"/>
      <c r="EA230"/>
      <c r="EB230"/>
      <c r="EC230"/>
      <c r="ED230"/>
      <c r="EE230"/>
      <c r="EF230"/>
      <c r="EG230"/>
      <c r="EH230"/>
      <c r="EI230"/>
      <c r="EJ230"/>
      <c r="EK230"/>
      <c r="EL230"/>
      <c r="EM230"/>
      <c r="EN230"/>
      <c r="EO230"/>
      <c r="EP230"/>
      <c r="EQ230"/>
      <c r="ER230"/>
      <c r="ES230"/>
      <c r="ET230"/>
      <c r="EU230"/>
      <c r="EV230"/>
      <c r="EW230"/>
      <c r="EX230"/>
      <c r="EY230"/>
      <c r="EZ230"/>
      <c r="FA230"/>
      <c r="FB230"/>
      <c r="FC230"/>
      <c r="FD230"/>
      <c r="FE230"/>
      <c r="FF230"/>
      <c r="FG230"/>
      <c r="FH230"/>
      <c r="FI230"/>
      <c r="FJ230"/>
      <c r="FK230"/>
      <c r="FL230"/>
      <c r="FM230"/>
      <c r="FN230"/>
      <c r="FO230"/>
    </row>
    <row r="231" spans="1:171" s="96" customFormat="1" x14ac:dyDescent="0.2">
      <c r="A231"/>
      <c r="B231"/>
      <c r="C231"/>
      <c r="D231"/>
      <c r="E231"/>
      <c r="F231"/>
      <c r="G231"/>
      <c r="H231"/>
      <c r="I231"/>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c r="DN231"/>
      <c r="DO231"/>
      <c r="DP231"/>
      <c r="DQ231"/>
      <c r="DR231"/>
      <c r="DS231"/>
      <c r="DT231"/>
      <c r="DU231"/>
      <c r="DV231"/>
      <c r="DW231"/>
      <c r="DX231"/>
      <c r="DY231"/>
      <c r="DZ231"/>
      <c r="EA231"/>
      <c r="EB231"/>
      <c r="EC231"/>
      <c r="ED231"/>
      <c r="EE231"/>
      <c r="EF231"/>
      <c r="EG231"/>
      <c r="EH231"/>
      <c r="EI231"/>
      <c r="EJ231"/>
      <c r="EK231"/>
      <c r="EL231"/>
      <c r="EM231"/>
      <c r="EN231"/>
      <c r="EO231"/>
      <c r="EP231"/>
      <c r="EQ231"/>
      <c r="ER231"/>
      <c r="ES231"/>
      <c r="ET231"/>
      <c r="EU231"/>
      <c r="EV231"/>
      <c r="EW231"/>
      <c r="EX231"/>
      <c r="EY231"/>
      <c r="EZ231"/>
      <c r="FA231"/>
      <c r="FB231"/>
      <c r="FC231"/>
      <c r="FD231"/>
      <c r="FE231"/>
      <c r="FF231"/>
      <c r="FG231"/>
      <c r="FH231"/>
      <c r="FI231"/>
      <c r="FJ231"/>
      <c r="FK231"/>
      <c r="FL231"/>
      <c r="FM231"/>
      <c r="FN231"/>
      <c r="FO231"/>
    </row>
    <row r="232" spans="1:171" s="96" customFormat="1" x14ac:dyDescent="0.2">
      <c r="A232"/>
      <c r="B232"/>
      <c r="C232"/>
      <c r="D232"/>
      <c r="E232"/>
      <c r="F232"/>
      <c r="G232"/>
      <c r="H232"/>
      <c r="I232"/>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c r="DJ232"/>
      <c r="DK232"/>
      <c r="DL232"/>
      <c r="DM232"/>
      <c r="DN232"/>
      <c r="DO232"/>
      <c r="DP232"/>
      <c r="DQ232"/>
      <c r="DR232"/>
      <c r="DS232"/>
      <c r="DT232"/>
      <c r="DU232"/>
      <c r="DV232"/>
      <c r="DW232"/>
      <c r="DX232"/>
      <c r="DY232"/>
      <c r="DZ232"/>
      <c r="EA232"/>
      <c r="EB232"/>
      <c r="EC232"/>
      <c r="ED232"/>
      <c r="EE232"/>
      <c r="EF232"/>
      <c r="EG232"/>
      <c r="EH232"/>
      <c r="EI232"/>
      <c r="EJ232"/>
      <c r="EK232"/>
      <c r="EL232"/>
      <c r="EM232"/>
      <c r="EN232"/>
      <c r="EO232"/>
      <c r="EP232"/>
      <c r="EQ232"/>
      <c r="ER232"/>
      <c r="ES232"/>
      <c r="ET232"/>
      <c r="EU232"/>
      <c r="EV232"/>
      <c r="EW232"/>
      <c r="EX232"/>
      <c r="EY232"/>
      <c r="EZ232"/>
      <c r="FA232"/>
      <c r="FB232"/>
      <c r="FC232"/>
      <c r="FD232"/>
      <c r="FE232"/>
      <c r="FF232"/>
      <c r="FG232"/>
      <c r="FH232"/>
      <c r="FI232"/>
      <c r="FJ232"/>
      <c r="FK232"/>
      <c r="FL232"/>
      <c r="FM232"/>
      <c r="FN232"/>
      <c r="FO232"/>
    </row>
    <row r="233" spans="1:171" s="96" customFormat="1" x14ac:dyDescent="0.2">
      <c r="A233"/>
      <c r="B233"/>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c r="DR233"/>
      <c r="DS233"/>
      <c r="DT233"/>
      <c r="DU233"/>
      <c r="DV233"/>
      <c r="DW233"/>
      <c r="DX233"/>
      <c r="DY233"/>
      <c r="DZ233"/>
      <c r="EA233"/>
      <c r="EB233"/>
      <c r="EC233"/>
      <c r="ED233"/>
      <c r="EE233"/>
      <c r="EF233"/>
      <c r="EG233"/>
      <c r="EH233"/>
      <c r="EI233"/>
      <c r="EJ233"/>
      <c r="EK233"/>
      <c r="EL233"/>
      <c r="EM233"/>
      <c r="EN233"/>
      <c r="EO233"/>
      <c r="EP233"/>
      <c r="EQ233"/>
      <c r="ER233"/>
      <c r="ES233"/>
      <c r="ET233"/>
      <c r="EU233"/>
      <c r="EV233"/>
      <c r="EW233"/>
      <c r="EX233"/>
      <c r="EY233"/>
      <c r="EZ233"/>
      <c r="FA233"/>
      <c r="FB233"/>
      <c r="FC233"/>
      <c r="FD233"/>
      <c r="FE233"/>
      <c r="FF233"/>
      <c r="FG233"/>
      <c r="FH233"/>
      <c r="FI233"/>
      <c r="FJ233"/>
      <c r="FK233"/>
      <c r="FL233"/>
      <c r="FM233"/>
      <c r="FN233"/>
      <c r="FO233"/>
    </row>
    <row r="234" spans="1:171" s="96" customFormat="1" x14ac:dyDescent="0.2">
      <c r="A234"/>
      <c r="B234"/>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c r="DF234"/>
      <c r="DG234"/>
      <c r="DH234"/>
      <c r="DI234"/>
      <c r="DJ234"/>
      <c r="DK234"/>
      <c r="DL234"/>
      <c r="DM234"/>
      <c r="DN234"/>
      <c r="DO234"/>
      <c r="DP234"/>
      <c r="DQ234"/>
      <c r="DR234"/>
      <c r="DS234"/>
      <c r="DT234"/>
      <c r="DU234"/>
      <c r="DV234"/>
      <c r="DW234"/>
      <c r="DX234"/>
      <c r="DY234"/>
      <c r="DZ234"/>
      <c r="EA234"/>
      <c r="EB234"/>
      <c r="EC234"/>
      <c r="ED234"/>
      <c r="EE234"/>
      <c r="EF234"/>
      <c r="EG234"/>
      <c r="EH234"/>
      <c r="EI234"/>
      <c r="EJ234"/>
      <c r="EK234"/>
      <c r="EL234"/>
      <c r="EM234"/>
      <c r="EN234"/>
      <c r="EO234"/>
      <c r="EP234"/>
      <c r="EQ234"/>
      <c r="ER234"/>
      <c r="ES234"/>
      <c r="ET234"/>
      <c r="EU234"/>
      <c r="EV234"/>
      <c r="EW234"/>
      <c r="EX234"/>
      <c r="EY234"/>
      <c r="EZ234"/>
      <c r="FA234"/>
      <c r="FB234"/>
      <c r="FC234"/>
      <c r="FD234"/>
      <c r="FE234"/>
      <c r="FF234"/>
      <c r="FG234"/>
      <c r="FH234"/>
      <c r="FI234"/>
      <c r="FJ234"/>
      <c r="FK234"/>
      <c r="FL234"/>
      <c r="FM234"/>
      <c r="FN234"/>
      <c r="FO234"/>
    </row>
    <row r="235" spans="1:171" s="96" customFormat="1" x14ac:dyDescent="0.2">
      <c r="A235"/>
      <c r="B235"/>
      <c r="C235"/>
      <c r="D235"/>
      <c r="E235"/>
      <c r="F235"/>
      <c r="G235"/>
      <c r="H235"/>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c r="DR235"/>
      <c r="DS235"/>
      <c r="DT235"/>
      <c r="DU235"/>
      <c r="DV235"/>
      <c r="DW235"/>
      <c r="DX235"/>
      <c r="DY235"/>
      <c r="DZ235"/>
      <c r="EA235"/>
      <c r="EB235"/>
      <c r="EC235"/>
      <c r="ED235"/>
      <c r="EE235"/>
      <c r="EF235"/>
      <c r="EG235"/>
      <c r="EH235"/>
      <c r="EI235"/>
      <c r="EJ235"/>
      <c r="EK235"/>
      <c r="EL235"/>
      <c r="EM235"/>
      <c r="EN235"/>
      <c r="EO235"/>
      <c r="EP235"/>
      <c r="EQ235"/>
      <c r="ER235"/>
      <c r="ES235"/>
      <c r="ET235"/>
      <c r="EU235"/>
      <c r="EV235"/>
      <c r="EW235"/>
      <c r="EX235"/>
      <c r="EY235"/>
      <c r="EZ235"/>
      <c r="FA235"/>
      <c r="FB235"/>
      <c r="FC235"/>
      <c r="FD235"/>
      <c r="FE235"/>
      <c r="FF235"/>
      <c r="FG235"/>
      <c r="FH235"/>
      <c r="FI235"/>
      <c r="FJ235"/>
      <c r="FK235"/>
      <c r="FL235"/>
      <c r="FM235"/>
      <c r="FN235"/>
      <c r="FO235"/>
    </row>
    <row r="236" spans="1:171" s="96" customFormat="1" x14ac:dyDescent="0.2">
      <c r="A236"/>
      <c r="B236"/>
      <c r="C236"/>
      <c r="D236"/>
      <c r="E236"/>
      <c r="F236"/>
      <c r="G236"/>
      <c r="H236"/>
      <c r="I236"/>
      <c r="J236"/>
      <c r="K236"/>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c r="DI236"/>
      <c r="DJ236"/>
      <c r="DK236"/>
      <c r="DL236"/>
      <c r="DM236"/>
      <c r="DN236"/>
      <c r="DO236"/>
      <c r="DP236"/>
      <c r="DQ236"/>
      <c r="DR236"/>
      <c r="DS236"/>
      <c r="DT236"/>
      <c r="DU236"/>
      <c r="DV236"/>
      <c r="DW236"/>
      <c r="DX236"/>
      <c r="DY236"/>
      <c r="DZ236"/>
      <c r="EA236"/>
      <c r="EB236"/>
      <c r="EC236"/>
      <c r="ED236"/>
      <c r="EE236"/>
      <c r="EF236"/>
      <c r="EG236"/>
      <c r="EH236"/>
      <c r="EI236"/>
      <c r="EJ236"/>
      <c r="EK236"/>
      <c r="EL236"/>
      <c r="EM236"/>
      <c r="EN236"/>
      <c r="EO236"/>
      <c r="EP236"/>
      <c r="EQ236"/>
      <c r="ER236"/>
      <c r="ES236"/>
      <c r="ET236"/>
      <c r="EU236"/>
      <c r="EV236"/>
      <c r="EW236"/>
      <c r="EX236"/>
      <c r="EY236"/>
      <c r="EZ236"/>
      <c r="FA236"/>
      <c r="FB236"/>
      <c r="FC236"/>
      <c r="FD236"/>
      <c r="FE236"/>
      <c r="FF236"/>
      <c r="FG236"/>
      <c r="FH236"/>
      <c r="FI236"/>
      <c r="FJ236"/>
      <c r="FK236"/>
      <c r="FL236"/>
      <c r="FM236"/>
      <c r="FN236"/>
      <c r="FO236"/>
    </row>
    <row r="237" spans="1:171" s="96" customFormat="1" x14ac:dyDescent="0.2">
      <c r="A237"/>
      <c r="B237"/>
      <c r="C237"/>
      <c r="D237"/>
      <c r="E237"/>
      <c r="F237"/>
      <c r="G237"/>
      <c r="H237"/>
      <c r="I237"/>
      <c r="J237"/>
      <c r="K237"/>
      <c r="L237"/>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c r="DD237"/>
      <c r="DE237"/>
      <c r="DF237"/>
      <c r="DG237"/>
      <c r="DH237"/>
      <c r="DI237"/>
      <c r="DJ237"/>
      <c r="DK237"/>
      <c r="DL237"/>
      <c r="DM237"/>
      <c r="DN237"/>
      <c r="DO237"/>
      <c r="DP237"/>
      <c r="DQ237"/>
      <c r="DR237"/>
      <c r="DS237"/>
      <c r="DT237"/>
      <c r="DU237"/>
      <c r="DV237"/>
      <c r="DW237"/>
      <c r="DX237"/>
      <c r="DY237"/>
      <c r="DZ237"/>
      <c r="EA237"/>
      <c r="EB237"/>
      <c r="EC237"/>
      <c r="ED237"/>
      <c r="EE237"/>
      <c r="EF237"/>
      <c r="EG237"/>
      <c r="EH237"/>
      <c r="EI237"/>
      <c r="EJ237"/>
      <c r="EK237"/>
      <c r="EL237"/>
      <c r="EM237"/>
      <c r="EN237"/>
      <c r="EO237"/>
      <c r="EP237"/>
      <c r="EQ237"/>
      <c r="ER237"/>
      <c r="ES237"/>
      <c r="ET237"/>
      <c r="EU237"/>
      <c r="EV237"/>
      <c r="EW237"/>
      <c r="EX237"/>
      <c r="EY237"/>
      <c r="EZ237"/>
      <c r="FA237"/>
      <c r="FB237"/>
      <c r="FC237"/>
      <c r="FD237"/>
      <c r="FE237"/>
      <c r="FF237"/>
      <c r="FG237"/>
      <c r="FH237"/>
      <c r="FI237"/>
      <c r="FJ237"/>
      <c r="FK237"/>
      <c r="FL237"/>
      <c r="FM237"/>
      <c r="FN237"/>
      <c r="FO237"/>
    </row>
    <row r="238" spans="1:171" s="96" customFormat="1" x14ac:dyDescent="0.2">
      <c r="A238"/>
      <c r="B238"/>
      <c r="C238"/>
      <c r="D238"/>
      <c r="E238"/>
      <c r="F238" s="158"/>
      <c r="G238"/>
      <c r="H238"/>
      <c r="I238"/>
      <c r="J238" s="158"/>
      <c r="K238"/>
      <c r="L238" s="165"/>
      <c r="M238" s="158"/>
      <c r="N238"/>
      <c r="O238"/>
      <c r="P238"/>
      <c r="Q238"/>
      <c r="R238"/>
      <c r="S238"/>
      <c r="T238"/>
      <c r="U238"/>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c r="DC238"/>
      <c r="DD238"/>
      <c r="DE238"/>
      <c r="DF238"/>
      <c r="DG238"/>
      <c r="DH238"/>
      <c r="DI238"/>
      <c r="DJ238"/>
      <c r="DK238"/>
      <c r="DL238"/>
      <c r="DM238"/>
      <c r="DN238"/>
      <c r="DO238"/>
      <c r="DP238"/>
      <c r="DQ238"/>
      <c r="DR238"/>
      <c r="DS238"/>
      <c r="DT238"/>
      <c r="DU238"/>
      <c r="DV238"/>
      <c r="DW238"/>
      <c r="DX238"/>
      <c r="DY238"/>
      <c r="DZ238"/>
      <c r="EA238"/>
      <c r="EB238"/>
      <c r="EC238"/>
      <c r="ED238"/>
      <c r="EE238"/>
      <c r="EF238"/>
      <c r="EG238"/>
      <c r="EH238"/>
      <c r="EI238"/>
      <c r="EJ238"/>
      <c r="EK238"/>
      <c r="EL238"/>
      <c r="EM238"/>
      <c r="EN238"/>
      <c r="EO238"/>
      <c r="EP238"/>
      <c r="EQ238"/>
      <c r="ER238"/>
      <c r="ES238"/>
      <c r="ET238"/>
      <c r="EU238"/>
      <c r="EV238"/>
      <c r="EW238"/>
      <c r="EX238"/>
      <c r="EY238"/>
      <c r="EZ238"/>
      <c r="FA238"/>
      <c r="FB238"/>
      <c r="FC238"/>
      <c r="FD238"/>
      <c r="FE238"/>
      <c r="FF238"/>
      <c r="FG238"/>
      <c r="FH238"/>
      <c r="FI238"/>
      <c r="FJ238"/>
      <c r="FK238"/>
      <c r="FL238"/>
      <c r="FM238"/>
      <c r="FN238"/>
      <c r="FO238"/>
    </row>
    <row r="239" spans="1:171" s="96" customFormat="1" x14ac:dyDescent="0.2">
      <c r="A239"/>
      <c r="B239"/>
      <c r="C239"/>
      <c r="D239"/>
      <c r="E239"/>
      <c r="F239" s="158"/>
      <c r="G239"/>
      <c r="H239"/>
      <c r="I239"/>
      <c r="J239" s="158"/>
      <c r="K239"/>
      <c r="L239" s="165"/>
      <c r="M239" s="158"/>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c r="DN239"/>
      <c r="DO239"/>
      <c r="DP239"/>
      <c r="DQ239"/>
      <c r="DR239"/>
      <c r="DS239"/>
      <c r="DT239"/>
      <c r="DU239"/>
      <c r="DV239"/>
      <c r="DW239"/>
      <c r="DX239"/>
      <c r="DY239"/>
      <c r="DZ239"/>
      <c r="EA239"/>
      <c r="EB239"/>
      <c r="EC239"/>
      <c r="ED239"/>
      <c r="EE239"/>
      <c r="EF239"/>
      <c r="EG239"/>
      <c r="EH239"/>
      <c r="EI239"/>
      <c r="EJ239"/>
      <c r="EK239"/>
      <c r="EL239"/>
      <c r="EM239"/>
      <c r="EN239"/>
      <c r="EO239"/>
      <c r="EP239"/>
      <c r="EQ239"/>
      <c r="ER239"/>
      <c r="ES239"/>
      <c r="ET239"/>
      <c r="EU239"/>
      <c r="EV239"/>
      <c r="EW239"/>
      <c r="EX239"/>
      <c r="EY239"/>
      <c r="EZ239"/>
      <c r="FA239"/>
      <c r="FB239"/>
      <c r="FC239"/>
      <c r="FD239"/>
      <c r="FE239"/>
      <c r="FF239"/>
      <c r="FG239"/>
      <c r="FH239"/>
      <c r="FI239"/>
      <c r="FJ239"/>
      <c r="FK239"/>
      <c r="FL239"/>
      <c r="FM239"/>
      <c r="FN239"/>
      <c r="FO239"/>
    </row>
    <row r="240" spans="1:171" s="96" customFormat="1" x14ac:dyDescent="0.2">
      <c r="A240"/>
      <c r="B240"/>
      <c r="C240"/>
      <c r="D240"/>
      <c r="E240"/>
      <c r="F240" s="158"/>
      <c r="G240"/>
      <c r="H240"/>
      <c r="I240"/>
      <c r="J240" s="158"/>
      <c r="K240"/>
      <c r="L240" s="165"/>
      <c r="M240" s="158"/>
      <c r="N240"/>
      <c r="O240"/>
      <c r="P240"/>
      <c r="Q240"/>
      <c r="R240"/>
      <c r="S240"/>
      <c r="T240"/>
      <c r="U240"/>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c r="DC240"/>
      <c r="DD240"/>
      <c r="DE240"/>
      <c r="DF240"/>
      <c r="DG240"/>
      <c r="DH240"/>
      <c r="DI240"/>
      <c r="DJ240"/>
      <c r="DK240"/>
      <c r="DL240"/>
      <c r="DM240"/>
      <c r="DN240"/>
      <c r="DO240"/>
      <c r="DP240"/>
      <c r="DQ240"/>
      <c r="DR240"/>
      <c r="DS240"/>
      <c r="DT240"/>
      <c r="DU240"/>
      <c r="DV240"/>
      <c r="DW240"/>
      <c r="DX240"/>
      <c r="DY240"/>
      <c r="DZ240"/>
      <c r="EA240"/>
      <c r="EB240"/>
      <c r="EC240"/>
      <c r="ED240"/>
      <c r="EE240"/>
      <c r="EF240"/>
      <c r="EG240"/>
      <c r="EH240"/>
      <c r="EI240"/>
      <c r="EJ240"/>
      <c r="EK240"/>
      <c r="EL240"/>
      <c r="EM240"/>
      <c r="EN240"/>
      <c r="EO240"/>
      <c r="EP240"/>
      <c r="EQ240"/>
      <c r="ER240"/>
      <c r="ES240"/>
      <c r="ET240"/>
      <c r="EU240"/>
      <c r="EV240"/>
      <c r="EW240"/>
      <c r="EX240"/>
      <c r="EY240"/>
      <c r="EZ240"/>
      <c r="FA240"/>
      <c r="FB240"/>
      <c r="FC240"/>
      <c r="FD240"/>
      <c r="FE240"/>
      <c r="FF240"/>
      <c r="FG240"/>
      <c r="FH240"/>
      <c r="FI240"/>
      <c r="FJ240"/>
      <c r="FK240"/>
      <c r="FL240"/>
      <c r="FM240"/>
      <c r="FN240"/>
      <c r="FO240"/>
    </row>
    <row r="241" spans="1:171" s="96" customFormat="1" x14ac:dyDescent="0.2">
      <c r="A241"/>
      <c r="B241"/>
      <c r="C241"/>
      <c r="D241"/>
      <c r="E241"/>
      <c r="F241" s="158"/>
      <c r="G241"/>
      <c r="H241"/>
      <c r="I241"/>
      <c r="J241" s="158"/>
      <c r="K241"/>
      <c r="L241" s="165"/>
      <c r="M241" s="158"/>
      <c r="N241"/>
      <c r="O241"/>
      <c r="P241"/>
      <c r="Q241"/>
      <c r="R241"/>
      <c r="S241"/>
      <c r="T241"/>
      <c r="U241"/>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c r="DC241"/>
      <c r="DD241"/>
      <c r="DE241"/>
      <c r="DF241"/>
      <c r="DG241"/>
      <c r="DH241"/>
      <c r="DI241"/>
      <c r="DJ241"/>
      <c r="DK241"/>
      <c r="DL241"/>
      <c r="DM241"/>
      <c r="DN241"/>
      <c r="DO241"/>
      <c r="DP241"/>
      <c r="DQ241"/>
      <c r="DR241"/>
      <c r="DS241"/>
      <c r="DT241"/>
      <c r="DU241"/>
      <c r="DV241"/>
      <c r="DW241"/>
      <c r="DX241"/>
      <c r="DY241"/>
      <c r="DZ241"/>
      <c r="EA241"/>
      <c r="EB241"/>
      <c r="EC241"/>
      <c r="ED241"/>
      <c r="EE241"/>
      <c r="EF241"/>
      <c r="EG241"/>
      <c r="EH241"/>
      <c r="EI241"/>
      <c r="EJ241"/>
      <c r="EK241"/>
      <c r="EL241"/>
      <c r="EM241"/>
      <c r="EN241"/>
      <c r="EO241"/>
      <c r="EP241"/>
      <c r="EQ241"/>
      <c r="ER241"/>
      <c r="ES241"/>
      <c r="ET241"/>
      <c r="EU241"/>
      <c r="EV241"/>
      <c r="EW241"/>
      <c r="EX241"/>
      <c r="EY241"/>
      <c r="EZ241"/>
      <c r="FA241"/>
      <c r="FB241"/>
      <c r="FC241"/>
      <c r="FD241"/>
      <c r="FE241"/>
      <c r="FF241"/>
      <c r="FG241"/>
      <c r="FH241"/>
      <c r="FI241"/>
      <c r="FJ241"/>
      <c r="FK241"/>
      <c r="FL241"/>
      <c r="FM241"/>
      <c r="FN241"/>
      <c r="FO241"/>
    </row>
    <row r="242" spans="1:171" s="96" customFormat="1" x14ac:dyDescent="0.2">
      <c r="A242"/>
      <c r="B242"/>
      <c r="C242"/>
      <c r="D242"/>
      <c r="E242"/>
      <c r="F242" s="158"/>
      <c r="G242"/>
      <c r="H242"/>
      <c r="I242"/>
      <c r="J242" s="158"/>
      <c r="K242"/>
      <c r="L242" s="165"/>
      <c r="M242" s="158"/>
      <c r="N242"/>
      <c r="O242"/>
      <c r="P242"/>
      <c r="Q242"/>
      <c r="R242"/>
      <c r="S242"/>
      <c r="T242"/>
      <c r="U242"/>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c r="CY242"/>
      <c r="CZ242"/>
      <c r="DA242"/>
      <c r="DB242"/>
      <c r="DC242"/>
      <c r="DD242"/>
      <c r="DE242"/>
      <c r="DF242"/>
      <c r="DG242"/>
      <c r="DH242"/>
      <c r="DI242"/>
      <c r="DJ242"/>
      <c r="DK242"/>
      <c r="DL242"/>
      <c r="DM242"/>
      <c r="DN242"/>
      <c r="DO242"/>
      <c r="DP242"/>
      <c r="DQ242"/>
      <c r="DR242"/>
      <c r="DS242"/>
      <c r="DT242"/>
      <c r="DU242"/>
      <c r="DV242"/>
      <c r="DW242"/>
      <c r="DX242"/>
      <c r="DY242"/>
      <c r="DZ242"/>
      <c r="EA242"/>
      <c r="EB242"/>
      <c r="EC242"/>
      <c r="ED242"/>
      <c r="EE242"/>
      <c r="EF242"/>
      <c r="EG242"/>
      <c r="EH242"/>
      <c r="EI242"/>
      <c r="EJ242"/>
      <c r="EK242"/>
      <c r="EL242"/>
      <c r="EM242"/>
      <c r="EN242"/>
      <c r="EO242"/>
      <c r="EP242"/>
      <c r="EQ242"/>
      <c r="ER242"/>
      <c r="ES242"/>
      <c r="ET242"/>
      <c r="EU242"/>
      <c r="EV242"/>
      <c r="EW242"/>
      <c r="EX242"/>
      <c r="EY242"/>
      <c r="EZ242"/>
      <c r="FA242"/>
      <c r="FB242"/>
      <c r="FC242"/>
      <c r="FD242"/>
      <c r="FE242"/>
      <c r="FF242"/>
      <c r="FG242"/>
      <c r="FH242"/>
      <c r="FI242"/>
      <c r="FJ242"/>
      <c r="FK242"/>
      <c r="FL242"/>
      <c r="FM242"/>
      <c r="FN242"/>
      <c r="FO242"/>
    </row>
    <row r="243" spans="1:171" s="96" customFormat="1" x14ac:dyDescent="0.2">
      <c r="A243"/>
      <c r="B243"/>
      <c r="C243"/>
      <c r="D243"/>
      <c r="E243"/>
      <c r="F243" s="158"/>
      <c r="G243"/>
      <c r="H243"/>
      <c r="I243"/>
      <c r="J243" s="158"/>
      <c r="K243"/>
      <c r="L243" s="165"/>
      <c r="M243" s="158"/>
      <c r="N243"/>
      <c r="O243"/>
      <c r="P243"/>
      <c r="Q243"/>
      <c r="R243"/>
      <c r="S243"/>
      <c r="T243"/>
      <c r="U243"/>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c r="DI243"/>
      <c r="DJ243"/>
      <c r="DK243"/>
      <c r="DL243"/>
      <c r="DM243"/>
      <c r="DN243"/>
      <c r="DO243"/>
      <c r="DP243"/>
      <c r="DQ243"/>
      <c r="DR243"/>
      <c r="DS243"/>
      <c r="DT243"/>
      <c r="DU243"/>
      <c r="DV243"/>
      <c r="DW243"/>
      <c r="DX243"/>
      <c r="DY243"/>
      <c r="DZ243"/>
      <c r="EA243"/>
      <c r="EB243"/>
      <c r="EC243"/>
      <c r="ED243"/>
      <c r="EE243"/>
      <c r="EF243"/>
      <c r="EG243"/>
      <c r="EH243"/>
      <c r="EI243"/>
      <c r="EJ243"/>
      <c r="EK243"/>
      <c r="EL243"/>
      <c r="EM243"/>
      <c r="EN243"/>
      <c r="EO243"/>
      <c r="EP243"/>
      <c r="EQ243"/>
      <c r="ER243"/>
      <c r="ES243"/>
      <c r="ET243"/>
      <c r="EU243"/>
      <c r="EV243"/>
      <c r="EW243"/>
      <c r="EX243"/>
      <c r="EY243"/>
      <c r="EZ243"/>
      <c r="FA243"/>
      <c r="FB243"/>
      <c r="FC243"/>
      <c r="FD243"/>
      <c r="FE243"/>
      <c r="FF243"/>
      <c r="FG243"/>
      <c r="FH243"/>
      <c r="FI243"/>
      <c r="FJ243"/>
      <c r="FK243"/>
      <c r="FL243"/>
      <c r="FM243"/>
      <c r="FN243"/>
      <c r="FO243"/>
    </row>
    <row r="244" spans="1:171" s="96" customFormat="1" x14ac:dyDescent="0.2">
      <c r="A244"/>
      <c r="B244"/>
      <c r="C244"/>
      <c r="D244"/>
      <c r="E244"/>
      <c r="F244" s="158"/>
      <c r="G244"/>
      <c r="H244"/>
      <c r="I244"/>
      <c r="J244" s="158"/>
      <c r="K244"/>
      <c r="L244" s="165"/>
      <c r="M244" s="158"/>
      <c r="N244"/>
      <c r="O244"/>
      <c r="P244"/>
      <c r="Q244"/>
      <c r="R244"/>
      <c r="S244"/>
      <c r="T244"/>
      <c r="U244"/>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c r="DI244"/>
      <c r="DJ244"/>
      <c r="DK244"/>
      <c r="DL244"/>
      <c r="DM244"/>
      <c r="DN244"/>
      <c r="DO244"/>
      <c r="DP244"/>
      <c r="DQ244"/>
      <c r="DR244"/>
      <c r="DS244"/>
      <c r="DT244"/>
      <c r="DU244"/>
      <c r="DV244"/>
      <c r="DW244"/>
      <c r="DX244"/>
      <c r="DY244"/>
      <c r="DZ244"/>
      <c r="EA244"/>
      <c r="EB244"/>
      <c r="EC244"/>
      <c r="ED244"/>
      <c r="EE244"/>
      <c r="EF244"/>
      <c r="EG244"/>
      <c r="EH244"/>
      <c r="EI244"/>
      <c r="EJ244"/>
      <c r="EK244"/>
      <c r="EL244"/>
      <c r="EM244"/>
      <c r="EN244"/>
      <c r="EO244"/>
      <c r="EP244"/>
      <c r="EQ244"/>
      <c r="ER244"/>
      <c r="ES244"/>
      <c r="ET244"/>
      <c r="EU244"/>
      <c r="EV244"/>
      <c r="EW244"/>
      <c r="EX244"/>
      <c r="EY244"/>
      <c r="EZ244"/>
      <c r="FA244"/>
      <c r="FB244"/>
      <c r="FC244"/>
      <c r="FD244"/>
      <c r="FE244"/>
      <c r="FF244"/>
      <c r="FG244"/>
      <c r="FH244"/>
      <c r="FI244"/>
      <c r="FJ244"/>
      <c r="FK244"/>
      <c r="FL244"/>
      <c r="FM244"/>
      <c r="FN244"/>
      <c r="FO244"/>
    </row>
    <row r="245" spans="1:171" s="96" customFormat="1" x14ac:dyDescent="0.2">
      <c r="A245"/>
      <c r="B245"/>
      <c r="C245"/>
      <c r="D245"/>
      <c r="E245"/>
      <c r="F245" s="158"/>
      <c r="G245"/>
      <c r="H245"/>
      <c r="I245"/>
      <c r="J245" s="158"/>
      <c r="K245"/>
      <c r="L245" s="165"/>
      <c r="M245" s="158"/>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c r="DC245"/>
      <c r="DD245"/>
      <c r="DE245"/>
      <c r="DF245"/>
      <c r="DG245"/>
      <c r="DH245"/>
      <c r="DI245"/>
      <c r="DJ245"/>
      <c r="DK245"/>
      <c r="DL245"/>
      <c r="DM245"/>
      <c r="DN245"/>
      <c r="DO245"/>
      <c r="DP245"/>
      <c r="DQ245"/>
      <c r="DR245"/>
      <c r="DS245"/>
      <c r="DT245"/>
      <c r="DU245"/>
      <c r="DV245"/>
      <c r="DW245"/>
      <c r="DX245"/>
      <c r="DY245"/>
      <c r="DZ245"/>
      <c r="EA245"/>
      <c r="EB245"/>
      <c r="EC245"/>
      <c r="ED245"/>
      <c r="EE245"/>
      <c r="EF245"/>
      <c r="EG245"/>
      <c r="EH245"/>
      <c r="EI245"/>
      <c r="EJ245"/>
      <c r="EK245"/>
      <c r="EL245"/>
      <c r="EM245"/>
      <c r="EN245"/>
      <c r="EO245"/>
      <c r="EP245"/>
      <c r="EQ245"/>
      <c r="ER245"/>
      <c r="ES245"/>
      <c r="ET245"/>
      <c r="EU245"/>
      <c r="EV245"/>
      <c r="EW245"/>
      <c r="EX245"/>
      <c r="EY245"/>
      <c r="EZ245"/>
      <c r="FA245"/>
      <c r="FB245"/>
      <c r="FC245"/>
      <c r="FD245"/>
      <c r="FE245"/>
      <c r="FF245"/>
      <c r="FG245"/>
      <c r="FH245"/>
      <c r="FI245"/>
      <c r="FJ245"/>
      <c r="FK245"/>
      <c r="FL245"/>
      <c r="FM245"/>
      <c r="FN245"/>
      <c r="FO245"/>
    </row>
    <row r="246" spans="1:171" s="96" customFormat="1" x14ac:dyDescent="0.2">
      <c r="A246"/>
      <c r="B246"/>
      <c r="C246"/>
      <c r="D246"/>
      <c r="E246"/>
      <c r="F246" s="158"/>
      <c r="G246"/>
      <c r="H246"/>
      <c r="I246"/>
      <c r="J246" s="158"/>
      <c r="K246"/>
      <c r="L246" s="165"/>
      <c r="M246" s="158"/>
      <c r="N246"/>
      <c r="O246"/>
      <c r="P246"/>
      <c r="Q246"/>
      <c r="R246"/>
      <c r="S246"/>
      <c r="T246"/>
      <c r="U246"/>
      <c r="V246"/>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c r="CM246"/>
      <c r="CN246"/>
      <c r="CO246"/>
      <c r="CP246"/>
      <c r="CQ246"/>
      <c r="CR246"/>
      <c r="CS246"/>
      <c r="CT246"/>
      <c r="CU246"/>
      <c r="CV246"/>
      <c r="CW246"/>
      <c r="CX246"/>
      <c r="CY246"/>
      <c r="CZ246"/>
      <c r="DA246"/>
      <c r="DB246"/>
      <c r="DC246"/>
      <c r="DD246"/>
      <c r="DE246"/>
      <c r="DF246"/>
      <c r="DG246"/>
      <c r="DH246"/>
      <c r="DI246"/>
      <c r="DJ246"/>
      <c r="DK246"/>
      <c r="DL246"/>
      <c r="DM246"/>
      <c r="DN246"/>
      <c r="DO246"/>
      <c r="DP246"/>
      <c r="DQ246"/>
      <c r="DR246"/>
      <c r="DS246"/>
      <c r="DT246"/>
      <c r="DU246"/>
      <c r="DV246"/>
      <c r="DW246"/>
      <c r="DX246"/>
      <c r="DY246"/>
      <c r="DZ246"/>
      <c r="EA246"/>
      <c r="EB246"/>
      <c r="EC246"/>
      <c r="ED246"/>
      <c r="EE246"/>
      <c r="EF246"/>
      <c r="EG246"/>
      <c r="EH246"/>
      <c r="EI246"/>
      <c r="EJ246"/>
      <c r="EK246"/>
      <c r="EL246"/>
      <c r="EM246"/>
      <c r="EN246"/>
      <c r="EO246"/>
      <c r="EP246"/>
      <c r="EQ246"/>
      <c r="ER246"/>
      <c r="ES246"/>
      <c r="ET246"/>
      <c r="EU246"/>
      <c r="EV246"/>
      <c r="EW246"/>
      <c r="EX246"/>
      <c r="EY246"/>
      <c r="EZ246"/>
      <c r="FA246"/>
      <c r="FB246"/>
      <c r="FC246"/>
      <c r="FD246"/>
      <c r="FE246"/>
      <c r="FF246"/>
      <c r="FG246"/>
      <c r="FH246"/>
      <c r="FI246"/>
      <c r="FJ246"/>
      <c r="FK246"/>
      <c r="FL246"/>
      <c r="FM246"/>
      <c r="FN246"/>
      <c r="FO246"/>
    </row>
    <row r="247" spans="1:171" s="96" customFormat="1" x14ac:dyDescent="0.2">
      <c r="A247"/>
      <c r="B247"/>
      <c r="C247"/>
      <c r="D247"/>
      <c r="E247"/>
      <c r="F247" s="158"/>
      <c r="G247"/>
      <c r="H247"/>
      <c r="I247"/>
      <c r="J247" s="158"/>
      <c r="K247"/>
      <c r="L247" s="165"/>
      <c r="M247" s="158"/>
      <c r="N247"/>
      <c r="O247"/>
      <c r="P247"/>
      <c r="Q247"/>
      <c r="R247"/>
      <c r="S247"/>
      <c r="T247"/>
      <c r="U247"/>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c r="CY247"/>
      <c r="CZ247"/>
      <c r="DA247"/>
      <c r="DB247"/>
      <c r="DC247"/>
      <c r="DD247"/>
      <c r="DE247"/>
      <c r="DF247"/>
      <c r="DG247"/>
      <c r="DH247"/>
      <c r="DI247"/>
      <c r="DJ247"/>
      <c r="DK247"/>
      <c r="DL247"/>
      <c r="DM247"/>
      <c r="DN247"/>
      <c r="DO247"/>
      <c r="DP247"/>
      <c r="DQ247"/>
      <c r="DR247"/>
      <c r="DS247"/>
      <c r="DT247"/>
      <c r="DU247"/>
      <c r="DV247"/>
      <c r="DW247"/>
      <c r="DX247"/>
      <c r="DY247"/>
      <c r="DZ247"/>
      <c r="EA247"/>
      <c r="EB247"/>
      <c r="EC247"/>
      <c r="ED247"/>
      <c r="EE247"/>
      <c r="EF247"/>
      <c r="EG247"/>
      <c r="EH247"/>
      <c r="EI247"/>
      <c r="EJ247"/>
      <c r="EK247"/>
      <c r="EL247"/>
      <c r="EM247"/>
      <c r="EN247"/>
      <c r="EO247"/>
      <c r="EP247"/>
      <c r="EQ247"/>
      <c r="ER247"/>
      <c r="ES247"/>
      <c r="ET247"/>
      <c r="EU247"/>
      <c r="EV247"/>
      <c r="EW247"/>
      <c r="EX247"/>
      <c r="EY247"/>
      <c r="EZ247"/>
      <c r="FA247"/>
      <c r="FB247"/>
      <c r="FC247"/>
      <c r="FD247"/>
      <c r="FE247"/>
      <c r="FF247"/>
      <c r="FG247"/>
      <c r="FH247"/>
      <c r="FI247"/>
      <c r="FJ247"/>
      <c r="FK247"/>
      <c r="FL247"/>
      <c r="FM247"/>
      <c r="FN247"/>
      <c r="FO247"/>
    </row>
    <row r="248" spans="1:171" s="96" customFormat="1" x14ac:dyDescent="0.2">
      <c r="A248"/>
      <c r="B248"/>
      <c r="C248"/>
      <c r="D248"/>
      <c r="E248"/>
      <c r="F248" s="158"/>
      <c r="G248"/>
      <c r="H248"/>
      <c r="I248"/>
      <c r="J248" s="158"/>
      <c r="K248"/>
      <c r="L248" s="165"/>
      <c r="M248" s="158"/>
      <c r="N248"/>
      <c r="O248"/>
      <c r="P248"/>
      <c r="Q248"/>
      <c r="R248"/>
      <c r="S248"/>
      <c r="T248"/>
      <c r="U248"/>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c r="DC248"/>
      <c r="DD248"/>
      <c r="DE248"/>
      <c r="DF248"/>
      <c r="DG248"/>
      <c r="DH248"/>
      <c r="DI248"/>
      <c r="DJ248"/>
      <c r="DK248"/>
      <c r="DL248"/>
      <c r="DM248"/>
      <c r="DN248"/>
      <c r="DO248"/>
      <c r="DP248"/>
      <c r="DQ248"/>
      <c r="DR248"/>
      <c r="DS248"/>
      <c r="DT248"/>
      <c r="DU248"/>
      <c r="DV248"/>
      <c r="DW248"/>
      <c r="DX248"/>
      <c r="DY248"/>
      <c r="DZ248"/>
      <c r="EA248"/>
      <c r="EB248"/>
      <c r="EC248"/>
      <c r="ED248"/>
      <c r="EE248"/>
      <c r="EF248"/>
      <c r="EG248"/>
      <c r="EH248"/>
      <c r="EI248"/>
      <c r="EJ248"/>
      <c r="EK248"/>
      <c r="EL248"/>
      <c r="EM248"/>
      <c r="EN248"/>
      <c r="EO248"/>
      <c r="EP248"/>
      <c r="EQ248"/>
      <c r="ER248"/>
      <c r="ES248"/>
      <c r="ET248"/>
      <c r="EU248"/>
      <c r="EV248"/>
      <c r="EW248"/>
      <c r="EX248"/>
      <c r="EY248"/>
      <c r="EZ248"/>
      <c r="FA248"/>
      <c r="FB248"/>
      <c r="FC248"/>
      <c r="FD248"/>
      <c r="FE248"/>
      <c r="FF248"/>
      <c r="FG248"/>
      <c r="FH248"/>
      <c r="FI248"/>
      <c r="FJ248"/>
      <c r="FK248"/>
      <c r="FL248"/>
      <c r="FM248"/>
      <c r="FN248"/>
      <c r="FO248"/>
    </row>
    <row r="249" spans="1:171" s="96" customFormat="1" x14ac:dyDescent="0.2">
      <c r="A249"/>
      <c r="B249"/>
      <c r="C249"/>
      <c r="D249"/>
      <c r="E249"/>
      <c r="F249" s="158"/>
      <c r="G249"/>
      <c r="H249"/>
      <c r="I249"/>
      <c r="J249" s="158"/>
      <c r="K249"/>
      <c r="L249" s="165"/>
      <c r="M249" s="158"/>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c r="DC249"/>
      <c r="DD249"/>
      <c r="DE249"/>
      <c r="DF249"/>
      <c r="DG249"/>
      <c r="DH249"/>
      <c r="DI249"/>
      <c r="DJ249"/>
      <c r="DK249"/>
      <c r="DL249"/>
      <c r="DM249"/>
      <c r="DN249"/>
      <c r="DO249"/>
      <c r="DP249"/>
      <c r="DQ249"/>
      <c r="DR249"/>
      <c r="DS249"/>
      <c r="DT249"/>
      <c r="DU249"/>
      <c r="DV249"/>
      <c r="DW249"/>
      <c r="DX249"/>
      <c r="DY249"/>
      <c r="DZ249"/>
      <c r="EA249"/>
      <c r="EB249"/>
      <c r="EC249"/>
      <c r="ED249"/>
      <c r="EE249"/>
      <c r="EF249"/>
      <c r="EG249"/>
      <c r="EH249"/>
      <c r="EI249"/>
      <c r="EJ249"/>
      <c r="EK249"/>
      <c r="EL249"/>
      <c r="EM249"/>
      <c r="EN249"/>
      <c r="EO249"/>
      <c r="EP249"/>
      <c r="EQ249"/>
      <c r="ER249"/>
      <c r="ES249"/>
      <c r="ET249"/>
      <c r="EU249"/>
      <c r="EV249"/>
      <c r="EW249"/>
      <c r="EX249"/>
      <c r="EY249"/>
      <c r="EZ249"/>
      <c r="FA249"/>
      <c r="FB249"/>
      <c r="FC249"/>
      <c r="FD249"/>
      <c r="FE249"/>
      <c r="FF249"/>
      <c r="FG249"/>
      <c r="FH249"/>
      <c r="FI249"/>
      <c r="FJ249"/>
      <c r="FK249"/>
      <c r="FL249"/>
      <c r="FM249"/>
      <c r="FN249"/>
      <c r="FO249"/>
    </row>
    <row r="250" spans="1:171" s="96" customFormat="1" x14ac:dyDescent="0.2">
      <c r="A250"/>
      <c r="B250"/>
      <c r="C250"/>
      <c r="D250"/>
      <c r="E250"/>
      <c r="F250" s="158"/>
      <c r="G250"/>
      <c r="H250"/>
      <c r="I250"/>
      <c r="J250" s="158"/>
      <c r="K250"/>
      <c r="L250" s="165"/>
      <c r="M250" s="158"/>
      <c r="N250"/>
      <c r="O250"/>
      <c r="P250"/>
      <c r="Q250"/>
      <c r="R250"/>
      <c r="S250"/>
      <c r="T250"/>
      <c r="U250"/>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c r="DC250"/>
      <c r="DD250"/>
      <c r="DE250"/>
      <c r="DF250"/>
      <c r="DG250"/>
      <c r="DH250"/>
      <c r="DI250"/>
      <c r="DJ250"/>
      <c r="DK250"/>
      <c r="DL250"/>
      <c r="DM250"/>
      <c r="DN250"/>
      <c r="DO250"/>
      <c r="DP250"/>
      <c r="DQ250"/>
      <c r="DR250"/>
      <c r="DS250"/>
      <c r="DT250"/>
      <c r="DU250"/>
      <c r="DV250"/>
      <c r="DW250"/>
      <c r="DX250"/>
      <c r="DY250"/>
      <c r="DZ250"/>
      <c r="EA250"/>
      <c r="EB250"/>
      <c r="EC250"/>
      <c r="ED250"/>
      <c r="EE250"/>
      <c r="EF250"/>
      <c r="EG250"/>
      <c r="EH250"/>
      <c r="EI250"/>
      <c r="EJ250"/>
      <c r="EK250"/>
      <c r="EL250"/>
      <c r="EM250"/>
      <c r="EN250"/>
      <c r="EO250"/>
      <c r="EP250"/>
      <c r="EQ250"/>
      <c r="ER250"/>
      <c r="ES250"/>
      <c r="ET250"/>
      <c r="EU250"/>
      <c r="EV250"/>
      <c r="EW250"/>
      <c r="EX250"/>
      <c r="EY250"/>
      <c r="EZ250"/>
      <c r="FA250"/>
      <c r="FB250"/>
      <c r="FC250"/>
      <c r="FD250"/>
      <c r="FE250"/>
      <c r="FF250"/>
      <c r="FG250"/>
      <c r="FH250"/>
      <c r="FI250"/>
      <c r="FJ250"/>
      <c r="FK250"/>
      <c r="FL250"/>
      <c r="FM250"/>
      <c r="FN250"/>
      <c r="FO250"/>
    </row>
    <row r="251" spans="1:171" s="96" customFormat="1" x14ac:dyDescent="0.2">
      <c r="A251"/>
      <c r="B251"/>
      <c r="C251"/>
      <c r="D251"/>
      <c r="E251"/>
      <c r="F251" s="158"/>
      <c r="G251"/>
      <c r="H251"/>
      <c r="I251"/>
      <c r="J251" s="158"/>
      <c r="K251"/>
      <c r="L251" s="165"/>
      <c r="M251" s="158"/>
      <c r="N251"/>
      <c r="O251"/>
      <c r="P251"/>
      <c r="Q251"/>
      <c r="R251"/>
      <c r="S251"/>
      <c r="T251"/>
      <c r="U251"/>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c r="DC251"/>
      <c r="DD251"/>
      <c r="DE251"/>
      <c r="DF251"/>
      <c r="DG251"/>
      <c r="DH251"/>
      <c r="DI251"/>
      <c r="DJ251"/>
      <c r="DK251"/>
      <c r="DL251"/>
      <c r="DM251"/>
      <c r="DN251"/>
      <c r="DO251"/>
      <c r="DP251"/>
      <c r="DQ251"/>
      <c r="DR251"/>
      <c r="DS251"/>
      <c r="DT251"/>
      <c r="DU251"/>
      <c r="DV251"/>
      <c r="DW251"/>
      <c r="DX251"/>
      <c r="DY251"/>
      <c r="DZ251"/>
      <c r="EA251"/>
      <c r="EB251"/>
      <c r="EC251"/>
      <c r="ED251"/>
      <c r="EE251"/>
      <c r="EF251"/>
      <c r="EG251"/>
      <c r="EH251"/>
      <c r="EI251"/>
      <c r="EJ251"/>
      <c r="EK251"/>
      <c r="EL251"/>
      <c r="EM251"/>
      <c r="EN251"/>
      <c r="EO251"/>
      <c r="EP251"/>
      <c r="EQ251"/>
      <c r="ER251"/>
      <c r="ES251"/>
      <c r="ET251"/>
      <c r="EU251"/>
      <c r="EV251"/>
      <c r="EW251"/>
      <c r="EX251"/>
      <c r="EY251"/>
      <c r="EZ251"/>
      <c r="FA251"/>
      <c r="FB251"/>
      <c r="FC251"/>
      <c r="FD251"/>
      <c r="FE251"/>
      <c r="FF251"/>
      <c r="FG251"/>
      <c r="FH251"/>
      <c r="FI251"/>
      <c r="FJ251"/>
      <c r="FK251"/>
      <c r="FL251"/>
      <c r="FM251"/>
      <c r="FN251"/>
      <c r="FO251"/>
    </row>
    <row r="252" spans="1:171" s="96" customFormat="1" x14ac:dyDescent="0.2">
      <c r="A252"/>
      <c r="B252"/>
      <c r="C252"/>
      <c r="D252"/>
      <c r="E252"/>
      <c r="F252" s="158"/>
      <c r="G252"/>
      <c r="H252"/>
      <c r="I252"/>
      <c r="J252" s="158"/>
      <c r="K252"/>
      <c r="L252" s="165"/>
      <c r="M252" s="158"/>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c r="DC252"/>
      <c r="DD252"/>
      <c r="DE252"/>
      <c r="DF252"/>
      <c r="DG252"/>
      <c r="DH252"/>
      <c r="DI252"/>
      <c r="DJ252"/>
      <c r="DK252"/>
      <c r="DL252"/>
      <c r="DM252"/>
      <c r="DN252"/>
      <c r="DO252"/>
      <c r="DP252"/>
      <c r="DQ252"/>
      <c r="DR252"/>
      <c r="DS252"/>
      <c r="DT252"/>
      <c r="DU252"/>
      <c r="DV252"/>
      <c r="DW252"/>
      <c r="DX252"/>
      <c r="DY252"/>
      <c r="DZ252"/>
      <c r="EA252"/>
      <c r="EB252"/>
      <c r="EC252"/>
      <c r="ED252"/>
      <c r="EE252"/>
      <c r="EF252"/>
      <c r="EG252"/>
      <c r="EH252"/>
      <c r="EI252"/>
      <c r="EJ252"/>
      <c r="EK252"/>
      <c r="EL252"/>
      <c r="EM252"/>
      <c r="EN252"/>
      <c r="EO252"/>
      <c r="EP252"/>
      <c r="EQ252"/>
      <c r="ER252"/>
      <c r="ES252"/>
      <c r="ET252"/>
      <c r="EU252"/>
      <c r="EV252"/>
      <c r="EW252"/>
      <c r="EX252"/>
      <c r="EY252"/>
      <c r="EZ252"/>
      <c r="FA252"/>
      <c r="FB252"/>
      <c r="FC252"/>
      <c r="FD252"/>
      <c r="FE252"/>
      <c r="FF252"/>
      <c r="FG252"/>
      <c r="FH252"/>
      <c r="FI252"/>
      <c r="FJ252"/>
      <c r="FK252"/>
      <c r="FL252"/>
      <c r="FM252"/>
      <c r="FN252"/>
      <c r="FO252"/>
    </row>
    <row r="253" spans="1:171" s="96" customFormat="1" x14ac:dyDescent="0.2">
      <c r="A253"/>
      <c r="B253"/>
      <c r="C253"/>
      <c r="D253"/>
      <c r="E253"/>
      <c r="F253" s="158"/>
      <c r="G253"/>
      <c r="H253"/>
      <c r="I253"/>
      <c r="J253" s="158"/>
      <c r="K253"/>
      <c r="L253" s="165"/>
      <c r="M253" s="158"/>
      <c r="N253"/>
      <c r="O253"/>
      <c r="P253"/>
      <c r="Q253"/>
      <c r="R253"/>
      <c r="S253"/>
      <c r="T253"/>
      <c r="U253"/>
      <c r="V253"/>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c r="CM253"/>
      <c r="CN253"/>
      <c r="CO253"/>
      <c r="CP253"/>
      <c r="CQ253"/>
      <c r="CR253"/>
      <c r="CS253"/>
      <c r="CT253"/>
      <c r="CU253"/>
      <c r="CV253"/>
      <c r="CW253"/>
      <c r="CX253"/>
      <c r="CY253"/>
      <c r="CZ253"/>
      <c r="DA253"/>
      <c r="DB253"/>
      <c r="DC253"/>
      <c r="DD253"/>
      <c r="DE253"/>
      <c r="DF253"/>
      <c r="DG253"/>
      <c r="DH253"/>
      <c r="DI253"/>
      <c r="DJ253"/>
      <c r="DK253"/>
      <c r="DL253"/>
      <c r="DM253"/>
      <c r="DN253"/>
      <c r="DO253"/>
      <c r="DP253"/>
      <c r="DQ253"/>
      <c r="DR253"/>
      <c r="DS253"/>
      <c r="DT253"/>
      <c r="DU253"/>
      <c r="DV253"/>
      <c r="DW253"/>
      <c r="DX253"/>
      <c r="DY253"/>
      <c r="DZ253"/>
      <c r="EA253"/>
      <c r="EB253"/>
      <c r="EC253"/>
      <c r="ED253"/>
      <c r="EE253"/>
      <c r="EF253"/>
      <c r="EG253"/>
      <c r="EH253"/>
      <c r="EI253"/>
      <c r="EJ253"/>
      <c r="EK253"/>
      <c r="EL253"/>
      <c r="EM253"/>
      <c r="EN253"/>
      <c r="EO253"/>
      <c r="EP253"/>
      <c r="EQ253"/>
      <c r="ER253"/>
      <c r="ES253"/>
      <c r="ET253"/>
      <c r="EU253"/>
      <c r="EV253"/>
      <c r="EW253"/>
      <c r="EX253"/>
      <c r="EY253"/>
      <c r="EZ253"/>
      <c r="FA253"/>
      <c r="FB253"/>
      <c r="FC253"/>
      <c r="FD253"/>
      <c r="FE253"/>
      <c r="FF253"/>
      <c r="FG253"/>
      <c r="FH253"/>
      <c r="FI253"/>
      <c r="FJ253"/>
      <c r="FK253"/>
      <c r="FL253"/>
      <c r="FM253"/>
      <c r="FN253"/>
      <c r="FO253"/>
    </row>
    <row r="254" spans="1:171" s="96" customFormat="1" x14ac:dyDescent="0.2">
      <c r="A254"/>
      <c r="B254"/>
      <c r="C254"/>
      <c r="D254"/>
      <c r="E254"/>
      <c r="F254" s="158"/>
      <c r="G254"/>
      <c r="H254"/>
      <c r="I254"/>
      <c r="J254" s="158"/>
      <c r="K254"/>
      <c r="L254" s="165"/>
      <c r="M254" s="158"/>
      <c r="N254"/>
      <c r="O254"/>
      <c r="P254"/>
      <c r="Q254"/>
      <c r="R254"/>
      <c r="S254"/>
      <c r="T254"/>
      <c r="U254"/>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c r="CY254"/>
      <c r="CZ254"/>
      <c r="DA254"/>
      <c r="DB254"/>
      <c r="DC254"/>
      <c r="DD254"/>
      <c r="DE254"/>
      <c r="DF254"/>
      <c r="DG254"/>
      <c r="DH254"/>
      <c r="DI254"/>
      <c r="DJ254"/>
      <c r="DK254"/>
      <c r="DL254"/>
      <c r="DM254"/>
      <c r="DN254"/>
      <c r="DO254"/>
      <c r="DP254"/>
      <c r="DQ254"/>
      <c r="DR254"/>
      <c r="DS254"/>
      <c r="DT254"/>
      <c r="DU254"/>
      <c r="DV254"/>
      <c r="DW254"/>
      <c r="DX254"/>
      <c r="DY254"/>
      <c r="DZ254"/>
      <c r="EA254"/>
      <c r="EB254"/>
      <c r="EC254"/>
      <c r="ED254"/>
      <c r="EE254"/>
      <c r="EF254"/>
      <c r="EG254"/>
      <c r="EH254"/>
      <c r="EI254"/>
      <c r="EJ254"/>
      <c r="EK254"/>
      <c r="EL254"/>
      <c r="EM254"/>
      <c r="EN254"/>
      <c r="EO254"/>
      <c r="EP254"/>
      <c r="EQ254"/>
      <c r="ER254"/>
      <c r="ES254"/>
      <c r="ET254"/>
      <c r="EU254"/>
      <c r="EV254"/>
      <c r="EW254"/>
      <c r="EX254"/>
      <c r="EY254"/>
      <c r="EZ254"/>
      <c r="FA254"/>
      <c r="FB254"/>
      <c r="FC254"/>
      <c r="FD254"/>
      <c r="FE254"/>
      <c r="FF254"/>
      <c r="FG254"/>
      <c r="FH254"/>
      <c r="FI254"/>
      <c r="FJ254"/>
      <c r="FK254"/>
      <c r="FL254"/>
      <c r="FM254"/>
      <c r="FN254"/>
      <c r="FO254"/>
    </row>
    <row r="255" spans="1:171" s="96" customFormat="1" x14ac:dyDescent="0.2">
      <c r="A255"/>
      <c r="B255"/>
      <c r="C255"/>
      <c r="D255"/>
      <c r="E255"/>
      <c r="F255" s="158"/>
      <c r="G255"/>
      <c r="H255"/>
      <c r="I255"/>
      <c r="J255" s="158"/>
      <c r="K255"/>
      <c r="L255" s="165"/>
      <c r="M255" s="158"/>
      <c r="N255"/>
      <c r="O255"/>
      <c r="P255"/>
      <c r="Q255"/>
      <c r="R255"/>
      <c r="S255"/>
      <c r="T255"/>
      <c r="U255"/>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c r="DD255"/>
      <c r="DE255"/>
      <c r="DF255"/>
      <c r="DG255"/>
      <c r="DH255"/>
      <c r="DI255"/>
      <c r="DJ255"/>
      <c r="DK255"/>
      <c r="DL255"/>
      <c r="DM255"/>
      <c r="DN255"/>
      <c r="DO255"/>
      <c r="DP255"/>
      <c r="DQ255"/>
      <c r="DR255"/>
      <c r="DS255"/>
      <c r="DT255"/>
      <c r="DU255"/>
      <c r="DV255"/>
      <c r="DW255"/>
      <c r="DX255"/>
      <c r="DY255"/>
      <c r="DZ255"/>
      <c r="EA255"/>
      <c r="EB255"/>
      <c r="EC255"/>
      <c r="ED255"/>
      <c r="EE255"/>
      <c r="EF255"/>
      <c r="EG255"/>
      <c r="EH255"/>
      <c r="EI255"/>
      <c r="EJ255"/>
      <c r="EK255"/>
      <c r="EL255"/>
      <c r="EM255"/>
      <c r="EN255"/>
      <c r="EO255"/>
      <c r="EP255"/>
      <c r="EQ255"/>
      <c r="ER255"/>
      <c r="ES255"/>
      <c r="ET255"/>
      <c r="EU255"/>
      <c r="EV255"/>
      <c r="EW255"/>
      <c r="EX255"/>
      <c r="EY255"/>
      <c r="EZ255"/>
      <c r="FA255"/>
      <c r="FB255"/>
      <c r="FC255"/>
      <c r="FD255"/>
      <c r="FE255"/>
      <c r="FF255"/>
      <c r="FG255"/>
      <c r="FH255"/>
      <c r="FI255"/>
      <c r="FJ255"/>
      <c r="FK255"/>
      <c r="FL255"/>
      <c r="FM255"/>
      <c r="FN255"/>
      <c r="FO255"/>
    </row>
    <row r="256" spans="1:171" s="96" customFormat="1" x14ac:dyDescent="0.2">
      <c r="A256"/>
      <c r="B256"/>
      <c r="C256"/>
      <c r="D256"/>
      <c r="E256"/>
      <c r="F256" s="158"/>
      <c r="G256"/>
      <c r="H256"/>
      <c r="I256"/>
      <c r="J256" s="158"/>
      <c r="K256"/>
      <c r="L256" s="165"/>
      <c r="M256" s="158"/>
      <c r="N256"/>
      <c r="O256"/>
      <c r="P256"/>
      <c r="Q256"/>
      <c r="R256"/>
      <c r="S256"/>
      <c r="T256"/>
      <c r="U256"/>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c r="DI256"/>
      <c r="DJ256"/>
      <c r="DK256"/>
      <c r="DL256"/>
      <c r="DM256"/>
      <c r="DN256"/>
      <c r="DO256"/>
      <c r="DP256"/>
      <c r="DQ256"/>
      <c r="DR256"/>
      <c r="DS256"/>
      <c r="DT256"/>
      <c r="DU256"/>
      <c r="DV256"/>
      <c r="DW256"/>
      <c r="DX256"/>
      <c r="DY256"/>
      <c r="DZ256"/>
      <c r="EA256"/>
      <c r="EB256"/>
      <c r="EC256"/>
      <c r="ED256"/>
      <c r="EE256"/>
      <c r="EF256"/>
      <c r="EG256"/>
      <c r="EH256"/>
      <c r="EI256"/>
      <c r="EJ256"/>
      <c r="EK256"/>
      <c r="EL256"/>
      <c r="EM256"/>
      <c r="EN256"/>
      <c r="EO256"/>
      <c r="EP256"/>
      <c r="EQ256"/>
      <c r="ER256"/>
      <c r="ES256"/>
      <c r="ET256"/>
      <c r="EU256"/>
      <c r="EV256"/>
      <c r="EW256"/>
      <c r="EX256"/>
      <c r="EY256"/>
      <c r="EZ256"/>
      <c r="FA256"/>
      <c r="FB256"/>
      <c r="FC256"/>
      <c r="FD256"/>
      <c r="FE256"/>
      <c r="FF256"/>
      <c r="FG256"/>
      <c r="FH256"/>
      <c r="FI256"/>
      <c r="FJ256"/>
      <c r="FK256"/>
      <c r="FL256"/>
      <c r="FM256"/>
      <c r="FN256"/>
      <c r="FO256"/>
    </row>
    <row r="257" spans="1:171" s="96" customFormat="1" x14ac:dyDescent="0.2">
      <c r="A257"/>
      <c r="B257"/>
      <c r="C257"/>
      <c r="D257"/>
      <c r="E257"/>
      <c r="F257" s="158"/>
      <c r="G257"/>
      <c r="H257"/>
      <c r="I257"/>
      <c r="J257" s="158"/>
      <c r="K257"/>
      <c r="L257" s="165"/>
      <c r="M257" s="158"/>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c r="DF257"/>
      <c r="DG257"/>
      <c r="DH257"/>
      <c r="DI257"/>
      <c r="DJ257"/>
      <c r="DK257"/>
      <c r="DL257"/>
      <c r="DM257"/>
      <c r="DN257"/>
      <c r="DO257"/>
      <c r="DP257"/>
      <c r="DQ257"/>
      <c r="DR257"/>
      <c r="DS257"/>
      <c r="DT257"/>
      <c r="DU257"/>
      <c r="DV257"/>
      <c r="DW257"/>
      <c r="DX257"/>
      <c r="DY257"/>
      <c r="DZ257"/>
      <c r="EA257"/>
      <c r="EB257"/>
      <c r="EC257"/>
      <c r="ED257"/>
      <c r="EE257"/>
      <c r="EF257"/>
      <c r="EG257"/>
      <c r="EH257"/>
      <c r="EI257"/>
      <c r="EJ257"/>
      <c r="EK257"/>
      <c r="EL257"/>
      <c r="EM257"/>
      <c r="EN257"/>
      <c r="EO257"/>
      <c r="EP257"/>
      <c r="EQ257"/>
      <c r="ER257"/>
      <c r="ES257"/>
      <c r="ET257"/>
      <c r="EU257"/>
      <c r="EV257"/>
      <c r="EW257"/>
      <c r="EX257"/>
      <c r="EY257"/>
      <c r="EZ257"/>
      <c r="FA257"/>
      <c r="FB257"/>
      <c r="FC257"/>
      <c r="FD257"/>
      <c r="FE257"/>
      <c r="FF257"/>
      <c r="FG257"/>
      <c r="FH257"/>
      <c r="FI257"/>
      <c r="FJ257"/>
      <c r="FK257"/>
      <c r="FL257"/>
      <c r="FM257"/>
      <c r="FN257"/>
      <c r="FO257"/>
    </row>
    <row r="258" spans="1:171" s="96" customFormat="1" x14ac:dyDescent="0.2">
      <c r="A258"/>
      <c r="B258"/>
      <c r="C258"/>
      <c r="D258"/>
      <c r="E258"/>
      <c r="F258" s="158"/>
      <c r="G258"/>
      <c r="H258"/>
      <c r="I258"/>
      <c r="J258" s="158"/>
      <c r="K258"/>
      <c r="L258" s="165"/>
      <c r="M258" s="158"/>
      <c r="N258"/>
      <c r="O258"/>
      <c r="P258"/>
      <c r="Q258"/>
      <c r="R258"/>
      <c r="S258"/>
      <c r="T258"/>
      <c r="U258"/>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c r="DD258"/>
      <c r="DE258"/>
      <c r="DF258"/>
      <c r="DG258"/>
      <c r="DH258"/>
      <c r="DI258"/>
      <c r="DJ258"/>
      <c r="DK258"/>
      <c r="DL258"/>
      <c r="DM258"/>
      <c r="DN258"/>
      <c r="DO258"/>
      <c r="DP258"/>
      <c r="DQ258"/>
      <c r="DR258"/>
      <c r="DS258"/>
      <c r="DT258"/>
      <c r="DU258"/>
      <c r="DV258"/>
      <c r="DW258"/>
      <c r="DX258"/>
      <c r="DY258"/>
      <c r="DZ258"/>
      <c r="EA258"/>
      <c r="EB258"/>
      <c r="EC258"/>
      <c r="ED258"/>
      <c r="EE258"/>
      <c r="EF258"/>
      <c r="EG258"/>
      <c r="EH258"/>
      <c r="EI258"/>
      <c r="EJ258"/>
      <c r="EK258"/>
      <c r="EL258"/>
      <c r="EM258"/>
      <c r="EN258"/>
      <c r="EO258"/>
      <c r="EP258"/>
      <c r="EQ258"/>
      <c r="ER258"/>
      <c r="ES258"/>
      <c r="ET258"/>
      <c r="EU258"/>
      <c r="EV258"/>
      <c r="EW258"/>
      <c r="EX258"/>
      <c r="EY258"/>
      <c r="EZ258"/>
      <c r="FA258"/>
      <c r="FB258"/>
      <c r="FC258"/>
      <c r="FD258"/>
      <c r="FE258"/>
      <c r="FF258"/>
      <c r="FG258"/>
      <c r="FH258"/>
      <c r="FI258"/>
      <c r="FJ258"/>
      <c r="FK258"/>
      <c r="FL258"/>
      <c r="FM258"/>
      <c r="FN258"/>
      <c r="FO258"/>
    </row>
    <row r="259" spans="1:171" s="96" customFormat="1" x14ac:dyDescent="0.2">
      <c r="A259"/>
      <c r="B259"/>
      <c r="C259"/>
      <c r="D259"/>
      <c r="E259"/>
      <c r="F259" s="158"/>
      <c r="G259"/>
      <c r="H259"/>
      <c r="I259"/>
      <c r="J259" s="158"/>
      <c r="K259"/>
      <c r="L259" s="165"/>
      <c r="M259" s="158"/>
      <c r="N259"/>
      <c r="O259"/>
      <c r="P259"/>
      <c r="Q259"/>
      <c r="R259"/>
      <c r="S259"/>
      <c r="T259"/>
      <c r="U259"/>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c r="CY259"/>
      <c r="CZ259"/>
      <c r="DA259"/>
      <c r="DB259"/>
      <c r="DC259"/>
      <c r="DD259"/>
      <c r="DE259"/>
      <c r="DF259"/>
      <c r="DG259"/>
      <c r="DH259"/>
      <c r="DI259"/>
      <c r="DJ259"/>
      <c r="DK259"/>
      <c r="DL259"/>
      <c r="DM259"/>
      <c r="DN259"/>
      <c r="DO259"/>
      <c r="DP259"/>
      <c r="DQ259"/>
      <c r="DR259"/>
      <c r="DS259"/>
      <c r="DT259"/>
      <c r="DU259"/>
      <c r="DV259"/>
      <c r="DW259"/>
      <c r="DX259"/>
      <c r="DY259"/>
      <c r="DZ259"/>
      <c r="EA259"/>
      <c r="EB259"/>
      <c r="EC259"/>
      <c r="ED259"/>
      <c r="EE259"/>
      <c r="EF259"/>
      <c r="EG259"/>
      <c r="EH259"/>
      <c r="EI259"/>
      <c r="EJ259"/>
      <c r="EK259"/>
      <c r="EL259"/>
      <c r="EM259"/>
      <c r="EN259"/>
      <c r="EO259"/>
      <c r="EP259"/>
      <c r="EQ259"/>
      <c r="ER259"/>
      <c r="ES259"/>
      <c r="ET259"/>
      <c r="EU259"/>
      <c r="EV259"/>
      <c r="EW259"/>
      <c r="EX259"/>
      <c r="EY259"/>
      <c r="EZ259"/>
      <c r="FA259"/>
      <c r="FB259"/>
      <c r="FC259"/>
      <c r="FD259"/>
      <c r="FE259"/>
      <c r="FF259"/>
      <c r="FG259"/>
      <c r="FH259"/>
      <c r="FI259"/>
      <c r="FJ259"/>
      <c r="FK259"/>
      <c r="FL259"/>
      <c r="FM259"/>
      <c r="FN259"/>
      <c r="FO259"/>
    </row>
    <row r="260" spans="1:171" s="96" customFormat="1" x14ac:dyDescent="0.2">
      <c r="A260"/>
      <c r="B260"/>
      <c r="C260"/>
      <c r="D260"/>
      <c r="E260"/>
      <c r="F260" s="158"/>
      <c r="G260"/>
      <c r="H260"/>
      <c r="I260"/>
      <c r="J260" s="158"/>
      <c r="K260"/>
      <c r="L260" s="165"/>
      <c r="M260" s="158"/>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c r="DN260"/>
      <c r="DO260"/>
      <c r="DP260"/>
      <c r="DQ260"/>
      <c r="DR260"/>
      <c r="DS260"/>
      <c r="DT260"/>
      <c r="DU260"/>
      <c r="DV260"/>
      <c r="DW260"/>
      <c r="DX260"/>
      <c r="DY260"/>
      <c r="DZ260"/>
      <c r="EA260"/>
      <c r="EB260"/>
      <c r="EC260"/>
      <c r="ED260"/>
      <c r="EE260"/>
      <c r="EF260"/>
      <c r="EG260"/>
      <c r="EH260"/>
      <c r="EI260"/>
      <c r="EJ260"/>
      <c r="EK260"/>
      <c r="EL260"/>
      <c r="EM260"/>
      <c r="EN260"/>
      <c r="EO260"/>
      <c r="EP260"/>
      <c r="EQ260"/>
      <c r="ER260"/>
      <c r="ES260"/>
      <c r="ET260"/>
      <c r="EU260"/>
      <c r="EV260"/>
      <c r="EW260"/>
      <c r="EX260"/>
      <c r="EY260"/>
      <c r="EZ260"/>
      <c r="FA260"/>
      <c r="FB260"/>
      <c r="FC260"/>
      <c r="FD260"/>
      <c r="FE260"/>
      <c r="FF260"/>
      <c r="FG260"/>
      <c r="FH260"/>
      <c r="FI260"/>
      <c r="FJ260"/>
      <c r="FK260"/>
      <c r="FL260"/>
      <c r="FM260"/>
      <c r="FN260"/>
      <c r="FO260"/>
    </row>
    <row r="261" spans="1:171" s="96" customFormat="1" x14ac:dyDescent="0.2">
      <c r="A261"/>
      <c r="B261"/>
      <c r="C261"/>
      <c r="D261"/>
      <c r="E261"/>
      <c r="F261" s="158"/>
      <c r="G261"/>
      <c r="H261"/>
      <c r="I261"/>
      <c r="J261" s="158"/>
      <c r="K261"/>
      <c r="L261" s="165"/>
      <c r="M261" s="158"/>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c r="DW261"/>
      <c r="DX261"/>
      <c r="DY261"/>
      <c r="DZ261"/>
      <c r="EA261"/>
      <c r="EB261"/>
      <c r="EC261"/>
      <c r="ED261"/>
      <c r="EE261"/>
      <c r="EF261"/>
      <c r="EG261"/>
      <c r="EH261"/>
      <c r="EI261"/>
      <c r="EJ261"/>
      <c r="EK261"/>
      <c r="EL261"/>
      <c r="EM261"/>
      <c r="EN261"/>
      <c r="EO261"/>
      <c r="EP261"/>
      <c r="EQ261"/>
      <c r="ER261"/>
      <c r="ES261"/>
      <c r="ET261"/>
      <c r="EU261"/>
      <c r="EV261"/>
      <c r="EW261"/>
      <c r="EX261"/>
      <c r="EY261"/>
      <c r="EZ261"/>
      <c r="FA261"/>
      <c r="FB261"/>
      <c r="FC261"/>
      <c r="FD261"/>
      <c r="FE261"/>
      <c r="FF261"/>
      <c r="FG261"/>
      <c r="FH261"/>
      <c r="FI261"/>
      <c r="FJ261"/>
      <c r="FK261"/>
      <c r="FL261"/>
      <c r="FM261"/>
      <c r="FN261"/>
      <c r="FO261"/>
    </row>
    <row r="262" spans="1:171" s="96" customFormat="1" x14ac:dyDescent="0.2">
      <c r="A262"/>
      <c r="B262"/>
      <c r="C262"/>
      <c r="D262"/>
      <c r="E262"/>
      <c r="F262" s="158"/>
      <c r="G262"/>
      <c r="H262"/>
      <c r="I262"/>
      <c r="J262" s="158"/>
      <c r="K262"/>
      <c r="L262" s="165"/>
      <c r="M262" s="158"/>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c r="DI262"/>
      <c r="DJ262"/>
      <c r="DK262"/>
      <c r="DL262"/>
      <c r="DM262"/>
      <c r="DN262"/>
      <c r="DO262"/>
      <c r="DP262"/>
      <c r="DQ262"/>
      <c r="DR262"/>
      <c r="DS262"/>
      <c r="DT262"/>
      <c r="DU262"/>
      <c r="DV262"/>
      <c r="DW262"/>
      <c r="DX262"/>
      <c r="DY262"/>
      <c r="DZ262"/>
      <c r="EA262"/>
      <c r="EB262"/>
      <c r="EC262"/>
      <c r="ED262"/>
      <c r="EE262"/>
      <c r="EF262"/>
      <c r="EG262"/>
      <c r="EH262"/>
      <c r="EI262"/>
      <c r="EJ262"/>
      <c r="EK262"/>
      <c r="EL262"/>
      <c r="EM262"/>
      <c r="EN262"/>
      <c r="EO262"/>
      <c r="EP262"/>
      <c r="EQ262"/>
      <c r="ER262"/>
      <c r="ES262"/>
      <c r="ET262"/>
      <c r="EU262"/>
      <c r="EV262"/>
      <c r="EW262"/>
      <c r="EX262"/>
      <c r="EY262"/>
      <c r="EZ262"/>
      <c r="FA262"/>
      <c r="FB262"/>
      <c r="FC262"/>
      <c r="FD262"/>
      <c r="FE262"/>
      <c r="FF262"/>
      <c r="FG262"/>
      <c r="FH262"/>
      <c r="FI262"/>
      <c r="FJ262"/>
      <c r="FK262"/>
      <c r="FL262"/>
      <c r="FM262"/>
      <c r="FN262"/>
      <c r="FO262"/>
    </row>
    <row r="263" spans="1:171" s="96" customFormat="1" x14ac:dyDescent="0.2">
      <c r="A263"/>
      <c r="B263"/>
      <c r="C263"/>
      <c r="D263"/>
      <c r="E263"/>
      <c r="F263" s="158"/>
      <c r="G263"/>
      <c r="H263"/>
      <c r="I263"/>
      <c r="J263" s="158"/>
      <c r="K263"/>
      <c r="L263" s="165"/>
      <c r="M263" s="158"/>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c r="DA263"/>
      <c r="DB263"/>
      <c r="DC263"/>
      <c r="DD263"/>
      <c r="DE263"/>
      <c r="DF263"/>
      <c r="DG263"/>
      <c r="DH263"/>
      <c r="DI263"/>
      <c r="DJ263"/>
      <c r="DK263"/>
      <c r="DL263"/>
      <c r="DM263"/>
      <c r="DN263"/>
      <c r="DO263"/>
      <c r="DP263"/>
      <c r="DQ263"/>
      <c r="DR263"/>
      <c r="DS263"/>
      <c r="DT263"/>
      <c r="DU263"/>
      <c r="DV263"/>
      <c r="DW263"/>
      <c r="DX263"/>
      <c r="DY263"/>
      <c r="DZ263"/>
      <c r="EA263"/>
      <c r="EB263"/>
      <c r="EC263"/>
      <c r="ED263"/>
      <c r="EE263"/>
      <c r="EF263"/>
      <c r="EG263"/>
      <c r="EH263"/>
      <c r="EI263"/>
      <c r="EJ263"/>
      <c r="EK263"/>
      <c r="EL263"/>
      <c r="EM263"/>
      <c r="EN263"/>
      <c r="EO263"/>
      <c r="EP263"/>
      <c r="EQ263"/>
      <c r="ER263"/>
      <c r="ES263"/>
      <c r="ET263"/>
      <c r="EU263"/>
      <c r="EV263"/>
      <c r="EW263"/>
      <c r="EX263"/>
      <c r="EY263"/>
      <c r="EZ263"/>
      <c r="FA263"/>
      <c r="FB263"/>
      <c r="FC263"/>
      <c r="FD263"/>
      <c r="FE263"/>
      <c r="FF263"/>
      <c r="FG263"/>
      <c r="FH263"/>
      <c r="FI263"/>
      <c r="FJ263"/>
      <c r="FK263"/>
      <c r="FL263"/>
      <c r="FM263"/>
      <c r="FN263"/>
      <c r="FO263"/>
    </row>
    <row r="264" spans="1:171" s="96" customFormat="1" x14ac:dyDescent="0.2">
      <c r="A264"/>
      <c r="B264"/>
      <c r="C264"/>
      <c r="D264"/>
      <c r="E264"/>
      <c r="F264" s="158"/>
      <c r="G264"/>
      <c r="H264"/>
      <c r="I264"/>
      <c r="J264" s="158"/>
      <c r="K264"/>
      <c r="L264" s="165"/>
      <c r="M264" s="158"/>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c r="CM264"/>
      <c r="CN264"/>
      <c r="CO264"/>
      <c r="CP264"/>
      <c r="CQ264"/>
      <c r="CR264"/>
      <c r="CS264"/>
      <c r="CT264"/>
      <c r="CU264"/>
      <c r="CV264"/>
      <c r="CW264"/>
      <c r="CX264"/>
      <c r="CY264"/>
      <c r="CZ264"/>
      <c r="DA264"/>
      <c r="DB264"/>
      <c r="DC264"/>
      <c r="DD264"/>
      <c r="DE264"/>
      <c r="DF264"/>
      <c r="DG264"/>
      <c r="DH264"/>
      <c r="DI264"/>
      <c r="DJ264"/>
      <c r="DK264"/>
      <c r="DL264"/>
      <c r="DM264"/>
      <c r="DN264"/>
      <c r="DO264"/>
      <c r="DP264"/>
      <c r="DQ264"/>
      <c r="DR264"/>
      <c r="DS264"/>
      <c r="DT264"/>
      <c r="DU264"/>
      <c r="DV264"/>
      <c r="DW264"/>
      <c r="DX264"/>
      <c r="DY264"/>
      <c r="DZ264"/>
      <c r="EA264"/>
      <c r="EB264"/>
      <c r="EC264"/>
      <c r="ED264"/>
      <c r="EE264"/>
      <c r="EF264"/>
      <c r="EG264"/>
      <c r="EH264"/>
      <c r="EI264"/>
      <c r="EJ264"/>
      <c r="EK264"/>
      <c r="EL264"/>
      <c r="EM264"/>
      <c r="EN264"/>
      <c r="EO264"/>
      <c r="EP264"/>
      <c r="EQ264"/>
      <c r="ER264"/>
      <c r="ES264"/>
      <c r="ET264"/>
      <c r="EU264"/>
      <c r="EV264"/>
      <c r="EW264"/>
      <c r="EX264"/>
      <c r="EY264"/>
      <c r="EZ264"/>
      <c r="FA264"/>
      <c r="FB264"/>
      <c r="FC264"/>
      <c r="FD264"/>
      <c r="FE264"/>
      <c r="FF264"/>
      <c r="FG264"/>
      <c r="FH264"/>
      <c r="FI264"/>
      <c r="FJ264"/>
      <c r="FK264"/>
      <c r="FL264"/>
      <c r="FM264"/>
      <c r="FN264"/>
      <c r="FO264"/>
    </row>
    <row r="265" spans="1:171" s="96" customFormat="1" x14ac:dyDescent="0.2">
      <c r="A265"/>
      <c r="B265"/>
      <c r="C265"/>
      <c r="D265"/>
      <c r="E265"/>
      <c r="F265" s="158"/>
      <c r="G265"/>
      <c r="H265"/>
      <c r="I265"/>
      <c r="J265" s="158"/>
      <c r="K265"/>
      <c r="L265" s="165"/>
      <c r="M265" s="158"/>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c r="CM265"/>
      <c r="CN265"/>
      <c r="CO265"/>
      <c r="CP265"/>
      <c r="CQ265"/>
      <c r="CR265"/>
      <c r="CS265"/>
      <c r="CT265"/>
      <c r="CU265"/>
      <c r="CV265"/>
      <c r="CW265"/>
      <c r="CX265"/>
      <c r="CY265"/>
      <c r="CZ265"/>
      <c r="DA265"/>
      <c r="DB265"/>
      <c r="DC265"/>
      <c r="DD265"/>
      <c r="DE265"/>
      <c r="DF265"/>
      <c r="DG265"/>
      <c r="DH265"/>
      <c r="DI265"/>
      <c r="DJ265"/>
      <c r="DK265"/>
      <c r="DL265"/>
      <c r="DM265"/>
      <c r="DN265"/>
      <c r="DO265"/>
      <c r="DP265"/>
      <c r="DQ265"/>
      <c r="DR265"/>
      <c r="DS265"/>
      <c r="DT265"/>
      <c r="DU265"/>
      <c r="DV265"/>
      <c r="DW265"/>
      <c r="DX265"/>
      <c r="DY265"/>
      <c r="DZ265"/>
      <c r="EA265"/>
      <c r="EB265"/>
      <c r="EC265"/>
      <c r="ED265"/>
      <c r="EE265"/>
      <c r="EF265"/>
      <c r="EG265"/>
      <c r="EH265"/>
      <c r="EI265"/>
      <c r="EJ265"/>
      <c r="EK265"/>
      <c r="EL265"/>
      <c r="EM265"/>
      <c r="EN265"/>
      <c r="EO265"/>
      <c r="EP265"/>
      <c r="EQ265"/>
      <c r="ER265"/>
      <c r="ES265"/>
      <c r="ET265"/>
      <c r="EU265"/>
      <c r="EV265"/>
      <c r="EW265"/>
      <c r="EX265"/>
      <c r="EY265"/>
      <c r="EZ265"/>
      <c r="FA265"/>
      <c r="FB265"/>
      <c r="FC265"/>
      <c r="FD265"/>
      <c r="FE265"/>
      <c r="FF265"/>
      <c r="FG265"/>
      <c r="FH265"/>
      <c r="FI265"/>
      <c r="FJ265"/>
      <c r="FK265"/>
      <c r="FL265"/>
      <c r="FM265"/>
      <c r="FN265"/>
      <c r="FO265"/>
    </row>
    <row r="266" spans="1:171" s="96" customFormat="1" x14ac:dyDescent="0.2">
      <c r="A266"/>
      <c r="B266"/>
      <c r="C266"/>
      <c r="D266"/>
      <c r="E266"/>
      <c r="F266" s="158"/>
      <c r="G266"/>
      <c r="H266"/>
      <c r="I266"/>
      <c r="J266" s="158"/>
      <c r="K266"/>
      <c r="L266" s="165"/>
      <c r="M266" s="158"/>
      <c r="N266"/>
      <c r="O266"/>
      <c r="P266"/>
      <c r="Q266"/>
      <c r="R266"/>
      <c r="S266"/>
      <c r="T266"/>
      <c r="U266"/>
      <c r="V266"/>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c r="CD266"/>
      <c r="CE266"/>
      <c r="CF266"/>
      <c r="CG266"/>
      <c r="CH266"/>
      <c r="CI266"/>
      <c r="CJ266"/>
      <c r="CK266"/>
      <c r="CL266"/>
      <c r="CM266"/>
      <c r="CN266"/>
      <c r="CO266"/>
      <c r="CP266"/>
      <c r="CQ266"/>
      <c r="CR266"/>
      <c r="CS266"/>
      <c r="CT266"/>
      <c r="CU266"/>
      <c r="CV266"/>
      <c r="CW266"/>
      <c r="CX266"/>
      <c r="CY266"/>
      <c r="CZ266"/>
      <c r="DA266"/>
      <c r="DB266"/>
      <c r="DC266"/>
      <c r="DD266"/>
      <c r="DE266"/>
      <c r="DF266"/>
      <c r="DG266"/>
      <c r="DH266"/>
      <c r="DI266"/>
      <c r="DJ266"/>
      <c r="DK266"/>
      <c r="DL266"/>
      <c r="DM266"/>
      <c r="DN266"/>
      <c r="DO266"/>
      <c r="DP266"/>
      <c r="DQ266"/>
      <c r="DR266"/>
      <c r="DS266"/>
      <c r="DT266"/>
      <c r="DU266"/>
      <c r="DV266"/>
      <c r="DW266"/>
      <c r="DX266"/>
      <c r="DY266"/>
      <c r="DZ266"/>
      <c r="EA266"/>
      <c r="EB266"/>
      <c r="EC266"/>
      <c r="ED266"/>
      <c r="EE266"/>
      <c r="EF266"/>
      <c r="EG266"/>
      <c r="EH266"/>
      <c r="EI266"/>
      <c r="EJ266"/>
      <c r="EK266"/>
      <c r="EL266"/>
      <c r="EM266"/>
      <c r="EN266"/>
      <c r="EO266"/>
      <c r="EP266"/>
      <c r="EQ266"/>
      <c r="ER266"/>
      <c r="ES266"/>
      <c r="ET266"/>
      <c r="EU266"/>
      <c r="EV266"/>
      <c r="EW266"/>
      <c r="EX266"/>
      <c r="EY266"/>
      <c r="EZ266"/>
      <c r="FA266"/>
      <c r="FB266"/>
      <c r="FC266"/>
      <c r="FD266"/>
      <c r="FE266"/>
      <c r="FF266"/>
      <c r="FG266"/>
      <c r="FH266"/>
      <c r="FI266"/>
      <c r="FJ266"/>
      <c r="FK266"/>
      <c r="FL266"/>
      <c r="FM266"/>
      <c r="FN266"/>
      <c r="FO266"/>
    </row>
    <row r="267" spans="1:171" s="96" customFormat="1" x14ac:dyDescent="0.2">
      <c r="A267"/>
      <c r="B267"/>
      <c r="C267"/>
      <c r="D267"/>
      <c r="E267"/>
      <c r="F267" s="158"/>
      <c r="G267"/>
      <c r="H267"/>
      <c r="I267"/>
      <c r="J267" s="158"/>
      <c r="K267"/>
      <c r="L267" s="165"/>
      <c r="M267" s="158"/>
      <c r="N267"/>
      <c r="O267"/>
      <c r="P267"/>
      <c r="Q267"/>
      <c r="R267"/>
      <c r="S267"/>
      <c r="T267"/>
      <c r="U267"/>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c r="CY267"/>
      <c r="CZ267"/>
      <c r="DA267"/>
      <c r="DB267"/>
      <c r="DC267"/>
      <c r="DD267"/>
      <c r="DE267"/>
      <c r="DF267"/>
      <c r="DG267"/>
      <c r="DH267"/>
      <c r="DI267"/>
      <c r="DJ267"/>
      <c r="DK267"/>
      <c r="DL267"/>
      <c r="DM267"/>
      <c r="DN267"/>
      <c r="DO267"/>
      <c r="DP267"/>
      <c r="DQ267"/>
      <c r="DR267"/>
      <c r="DS267"/>
      <c r="DT267"/>
      <c r="DU267"/>
      <c r="DV267"/>
      <c r="DW267"/>
      <c r="DX267"/>
      <c r="DY267"/>
      <c r="DZ267"/>
      <c r="EA267"/>
      <c r="EB267"/>
      <c r="EC267"/>
      <c r="ED267"/>
      <c r="EE267"/>
      <c r="EF267"/>
      <c r="EG267"/>
      <c r="EH267"/>
      <c r="EI267"/>
      <c r="EJ267"/>
      <c r="EK267"/>
      <c r="EL267"/>
      <c r="EM267"/>
      <c r="EN267"/>
      <c r="EO267"/>
      <c r="EP267"/>
      <c r="EQ267"/>
      <c r="ER267"/>
      <c r="ES267"/>
      <c r="ET267"/>
      <c r="EU267"/>
      <c r="EV267"/>
      <c r="EW267"/>
      <c r="EX267"/>
      <c r="EY267"/>
      <c r="EZ267"/>
      <c r="FA267"/>
      <c r="FB267"/>
      <c r="FC267"/>
      <c r="FD267"/>
      <c r="FE267"/>
      <c r="FF267"/>
      <c r="FG267"/>
      <c r="FH267"/>
      <c r="FI267"/>
      <c r="FJ267"/>
      <c r="FK267"/>
      <c r="FL267"/>
      <c r="FM267"/>
      <c r="FN267"/>
      <c r="FO267"/>
    </row>
    <row r="268" spans="1:171" s="96" customFormat="1" x14ac:dyDescent="0.2">
      <c r="A268"/>
      <c r="B268"/>
      <c r="C268"/>
      <c r="D268"/>
      <c r="E268"/>
      <c r="F268" s="158"/>
      <c r="G268"/>
      <c r="H268"/>
      <c r="I268"/>
      <c r="J268" s="158"/>
      <c r="K268"/>
      <c r="L268" s="165"/>
      <c r="M268" s="158"/>
      <c r="N268"/>
      <c r="O268"/>
      <c r="P268"/>
      <c r="Q268"/>
      <c r="R268"/>
      <c r="S268"/>
      <c r="T268"/>
      <c r="U2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c r="DC268"/>
      <c r="DD268"/>
      <c r="DE268"/>
      <c r="DF268"/>
      <c r="DG268"/>
      <c r="DH268"/>
      <c r="DI268"/>
      <c r="DJ268"/>
      <c r="DK268"/>
      <c r="DL268"/>
      <c r="DM268"/>
      <c r="DN268"/>
      <c r="DO268"/>
      <c r="DP268"/>
      <c r="DQ268"/>
      <c r="DR268"/>
      <c r="DS268"/>
      <c r="DT268"/>
      <c r="DU268"/>
      <c r="DV268"/>
      <c r="DW268"/>
      <c r="DX268"/>
      <c r="DY268"/>
      <c r="DZ268"/>
      <c r="EA268"/>
      <c r="EB268"/>
      <c r="EC268"/>
      <c r="ED268"/>
      <c r="EE268"/>
      <c r="EF268"/>
      <c r="EG268"/>
      <c r="EH268"/>
      <c r="EI268"/>
      <c r="EJ268"/>
      <c r="EK268"/>
      <c r="EL268"/>
      <c r="EM268"/>
      <c r="EN268"/>
      <c r="EO268"/>
      <c r="EP268"/>
      <c r="EQ268"/>
      <c r="ER268"/>
      <c r="ES268"/>
      <c r="ET268"/>
      <c r="EU268"/>
      <c r="EV268"/>
      <c r="EW268"/>
      <c r="EX268"/>
      <c r="EY268"/>
      <c r="EZ268"/>
      <c r="FA268"/>
      <c r="FB268"/>
      <c r="FC268"/>
      <c r="FD268"/>
      <c r="FE268"/>
      <c r="FF268"/>
      <c r="FG268"/>
      <c r="FH268"/>
      <c r="FI268"/>
      <c r="FJ268"/>
      <c r="FK268"/>
      <c r="FL268"/>
      <c r="FM268"/>
      <c r="FN268"/>
      <c r="FO268"/>
    </row>
    <row r="269" spans="1:171" s="96" customFormat="1" x14ac:dyDescent="0.2">
      <c r="A269"/>
      <c r="B269"/>
      <c r="C269"/>
      <c r="D269"/>
      <c r="E269"/>
      <c r="F269" s="158"/>
      <c r="G269"/>
      <c r="H269"/>
      <c r="I269"/>
      <c r="J269" s="158"/>
      <c r="K269"/>
      <c r="L269" s="165"/>
      <c r="M269" s="158"/>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c r="CY269"/>
      <c r="CZ269"/>
      <c r="DA269"/>
      <c r="DB269"/>
      <c r="DC269"/>
      <c r="DD269"/>
      <c r="DE269"/>
      <c r="DF269"/>
      <c r="DG269"/>
      <c r="DH269"/>
      <c r="DI269"/>
      <c r="DJ269"/>
      <c r="DK269"/>
      <c r="DL269"/>
      <c r="DM269"/>
      <c r="DN269"/>
      <c r="DO269"/>
      <c r="DP269"/>
      <c r="DQ269"/>
      <c r="DR269"/>
      <c r="DS269"/>
      <c r="DT269"/>
      <c r="DU269"/>
      <c r="DV269"/>
      <c r="DW269"/>
      <c r="DX269"/>
      <c r="DY269"/>
      <c r="DZ269"/>
      <c r="EA269"/>
      <c r="EB269"/>
      <c r="EC269"/>
      <c r="ED269"/>
      <c r="EE269"/>
      <c r="EF269"/>
      <c r="EG269"/>
      <c r="EH269"/>
      <c r="EI269"/>
      <c r="EJ269"/>
      <c r="EK269"/>
      <c r="EL269"/>
      <c r="EM269"/>
      <c r="EN269"/>
      <c r="EO269"/>
      <c r="EP269"/>
      <c r="EQ269"/>
      <c r="ER269"/>
      <c r="ES269"/>
      <c r="ET269"/>
      <c r="EU269"/>
      <c r="EV269"/>
      <c r="EW269"/>
      <c r="EX269"/>
      <c r="EY269"/>
      <c r="EZ269"/>
      <c r="FA269"/>
      <c r="FB269"/>
      <c r="FC269"/>
      <c r="FD269"/>
      <c r="FE269"/>
      <c r="FF269"/>
      <c r="FG269"/>
      <c r="FH269"/>
      <c r="FI269"/>
      <c r="FJ269"/>
      <c r="FK269"/>
      <c r="FL269"/>
      <c r="FM269"/>
      <c r="FN269"/>
      <c r="FO269"/>
    </row>
    <row r="270" spans="1:171" s="96" customFormat="1" x14ac:dyDescent="0.2">
      <c r="A270"/>
      <c r="B270"/>
      <c r="C270"/>
      <c r="D270"/>
      <c r="E270"/>
      <c r="F270" s="158"/>
      <c r="G270"/>
      <c r="H270"/>
      <c r="I270"/>
      <c r="J270" s="158"/>
      <c r="K270"/>
      <c r="L270" s="165"/>
      <c r="M270" s="158"/>
      <c r="N270"/>
      <c r="O270"/>
      <c r="P270"/>
      <c r="Q270"/>
      <c r="R270"/>
      <c r="S270"/>
      <c r="T270"/>
      <c r="U270"/>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c r="DD270"/>
      <c r="DE270"/>
      <c r="DF270"/>
      <c r="DG270"/>
      <c r="DH270"/>
      <c r="DI270"/>
      <c r="DJ270"/>
      <c r="DK270"/>
      <c r="DL270"/>
      <c r="DM270"/>
      <c r="DN270"/>
      <c r="DO270"/>
      <c r="DP270"/>
      <c r="DQ270"/>
      <c r="DR270"/>
      <c r="DS270"/>
      <c r="DT270"/>
      <c r="DU270"/>
      <c r="DV270"/>
      <c r="DW270"/>
      <c r="DX270"/>
      <c r="DY270"/>
      <c r="DZ270"/>
      <c r="EA270"/>
      <c r="EB270"/>
      <c r="EC270"/>
      <c r="ED270"/>
      <c r="EE270"/>
      <c r="EF270"/>
      <c r="EG270"/>
      <c r="EH270"/>
      <c r="EI270"/>
      <c r="EJ270"/>
      <c r="EK270"/>
      <c r="EL270"/>
      <c r="EM270"/>
      <c r="EN270"/>
      <c r="EO270"/>
      <c r="EP270"/>
      <c r="EQ270"/>
      <c r="ER270"/>
      <c r="ES270"/>
      <c r="ET270"/>
      <c r="EU270"/>
      <c r="EV270"/>
      <c r="EW270"/>
      <c r="EX270"/>
      <c r="EY270"/>
      <c r="EZ270"/>
      <c r="FA270"/>
      <c r="FB270"/>
      <c r="FC270"/>
      <c r="FD270"/>
      <c r="FE270"/>
      <c r="FF270"/>
      <c r="FG270"/>
      <c r="FH270"/>
      <c r="FI270"/>
      <c r="FJ270"/>
      <c r="FK270"/>
      <c r="FL270"/>
      <c r="FM270"/>
      <c r="FN270"/>
      <c r="FO270"/>
    </row>
    <row r="271" spans="1:171" s="96" customFormat="1" x14ac:dyDescent="0.2">
      <c r="A271"/>
      <c r="B271"/>
      <c r="C271"/>
      <c r="D271"/>
      <c r="E271"/>
      <c r="F271" s="158"/>
      <c r="G271"/>
      <c r="H271"/>
      <c r="I271"/>
      <c r="J271" s="158"/>
      <c r="K271"/>
      <c r="L271" s="165"/>
      <c r="M271" s="158"/>
      <c r="N271"/>
      <c r="O271"/>
      <c r="P271"/>
      <c r="Q271"/>
      <c r="R271"/>
      <c r="S271"/>
      <c r="T271"/>
      <c r="U271"/>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c r="CY271"/>
      <c r="CZ271"/>
      <c r="DA271"/>
      <c r="DB271"/>
      <c r="DC271"/>
      <c r="DD271"/>
      <c r="DE271"/>
      <c r="DF271"/>
      <c r="DG271"/>
      <c r="DH271"/>
      <c r="DI271"/>
      <c r="DJ271"/>
      <c r="DK271"/>
      <c r="DL271"/>
      <c r="DM271"/>
      <c r="DN271"/>
      <c r="DO271"/>
      <c r="DP271"/>
      <c r="DQ271"/>
      <c r="DR271"/>
      <c r="DS271"/>
      <c r="DT271"/>
      <c r="DU271"/>
      <c r="DV271"/>
      <c r="DW271"/>
      <c r="DX271"/>
      <c r="DY271"/>
      <c r="DZ271"/>
      <c r="EA271"/>
      <c r="EB271"/>
      <c r="EC271"/>
      <c r="ED271"/>
      <c r="EE271"/>
      <c r="EF271"/>
      <c r="EG271"/>
      <c r="EH271"/>
      <c r="EI271"/>
      <c r="EJ271"/>
      <c r="EK271"/>
      <c r="EL271"/>
      <c r="EM271"/>
      <c r="EN271"/>
      <c r="EO271"/>
      <c r="EP271"/>
      <c r="EQ271"/>
      <c r="ER271"/>
      <c r="ES271"/>
      <c r="ET271"/>
      <c r="EU271"/>
      <c r="EV271"/>
      <c r="EW271"/>
      <c r="EX271"/>
      <c r="EY271"/>
      <c r="EZ271"/>
      <c r="FA271"/>
      <c r="FB271"/>
      <c r="FC271"/>
      <c r="FD271"/>
      <c r="FE271"/>
      <c r="FF271"/>
      <c r="FG271"/>
      <c r="FH271"/>
      <c r="FI271"/>
      <c r="FJ271"/>
      <c r="FK271"/>
      <c r="FL271"/>
      <c r="FM271"/>
      <c r="FN271"/>
      <c r="FO271"/>
    </row>
    <row r="272" spans="1:171" s="96" customFormat="1" x14ac:dyDescent="0.2">
      <c r="A272"/>
      <c r="B272"/>
      <c r="C272"/>
      <c r="D272"/>
      <c r="E272"/>
      <c r="F272" s="158"/>
      <c r="G272"/>
      <c r="H272"/>
      <c r="I272"/>
      <c r="J272" s="158"/>
      <c r="K272"/>
      <c r="L272" s="165"/>
      <c r="M272" s="158"/>
      <c r="N272"/>
      <c r="O272"/>
      <c r="P272"/>
      <c r="Q272"/>
      <c r="R272"/>
      <c r="S272"/>
      <c r="T272"/>
      <c r="U272"/>
      <c r="V272"/>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c r="CY272"/>
      <c r="CZ272"/>
      <c r="DA272"/>
      <c r="DB272"/>
      <c r="DC272"/>
      <c r="DD272"/>
      <c r="DE272"/>
      <c r="DF272"/>
      <c r="DG272"/>
      <c r="DH272"/>
      <c r="DI272"/>
      <c r="DJ272"/>
      <c r="DK272"/>
      <c r="DL272"/>
      <c r="DM272"/>
      <c r="DN272"/>
      <c r="DO272"/>
      <c r="DP272"/>
      <c r="DQ272"/>
      <c r="DR272"/>
      <c r="DS272"/>
      <c r="DT272"/>
      <c r="DU272"/>
      <c r="DV272"/>
      <c r="DW272"/>
      <c r="DX272"/>
      <c r="DY272"/>
      <c r="DZ272"/>
      <c r="EA272"/>
      <c r="EB272"/>
      <c r="EC272"/>
      <c r="ED272"/>
      <c r="EE272"/>
      <c r="EF272"/>
      <c r="EG272"/>
      <c r="EH272"/>
      <c r="EI272"/>
      <c r="EJ272"/>
      <c r="EK272"/>
      <c r="EL272"/>
      <c r="EM272"/>
      <c r="EN272"/>
      <c r="EO272"/>
      <c r="EP272"/>
      <c r="EQ272"/>
      <c r="ER272"/>
      <c r="ES272"/>
      <c r="ET272"/>
      <c r="EU272"/>
      <c r="EV272"/>
      <c r="EW272"/>
      <c r="EX272"/>
      <c r="EY272"/>
      <c r="EZ272"/>
      <c r="FA272"/>
      <c r="FB272"/>
      <c r="FC272"/>
      <c r="FD272"/>
      <c r="FE272"/>
      <c r="FF272"/>
      <c r="FG272"/>
      <c r="FH272"/>
      <c r="FI272"/>
      <c r="FJ272"/>
      <c r="FK272"/>
      <c r="FL272"/>
      <c r="FM272"/>
      <c r="FN272"/>
      <c r="FO272"/>
    </row>
    <row r="273" spans="1:171" s="96" customFormat="1" x14ac:dyDescent="0.2">
      <c r="A273"/>
      <c r="B273"/>
      <c r="C273"/>
      <c r="D273"/>
      <c r="E273"/>
      <c r="F273" s="158"/>
      <c r="G273"/>
      <c r="H273"/>
      <c r="I273"/>
      <c r="J273" s="158"/>
      <c r="K273"/>
      <c r="L273" s="165"/>
      <c r="M273" s="158"/>
      <c r="N273"/>
      <c r="O273"/>
      <c r="P273"/>
      <c r="Q273"/>
      <c r="R273"/>
      <c r="S273"/>
      <c r="T273"/>
      <c r="U273"/>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c r="DD273"/>
      <c r="DE273"/>
      <c r="DF273"/>
      <c r="DG273"/>
      <c r="DH273"/>
      <c r="DI273"/>
      <c r="DJ273"/>
      <c r="DK273"/>
      <c r="DL273"/>
      <c r="DM273"/>
      <c r="DN273"/>
      <c r="DO273"/>
      <c r="DP273"/>
      <c r="DQ273"/>
      <c r="DR273"/>
      <c r="DS273"/>
      <c r="DT273"/>
      <c r="DU273"/>
      <c r="DV273"/>
      <c r="DW273"/>
      <c r="DX273"/>
      <c r="DY273"/>
      <c r="DZ273"/>
      <c r="EA273"/>
      <c r="EB273"/>
      <c r="EC273"/>
      <c r="ED273"/>
      <c r="EE273"/>
      <c r="EF273"/>
      <c r="EG273"/>
      <c r="EH273"/>
      <c r="EI273"/>
      <c r="EJ273"/>
      <c r="EK273"/>
      <c r="EL273"/>
      <c r="EM273"/>
      <c r="EN273"/>
      <c r="EO273"/>
      <c r="EP273"/>
      <c r="EQ273"/>
      <c r="ER273"/>
      <c r="ES273"/>
      <c r="ET273"/>
      <c r="EU273"/>
      <c r="EV273"/>
      <c r="EW273"/>
      <c r="EX273"/>
      <c r="EY273"/>
      <c r="EZ273"/>
      <c r="FA273"/>
      <c r="FB273"/>
      <c r="FC273"/>
      <c r="FD273"/>
      <c r="FE273"/>
      <c r="FF273"/>
      <c r="FG273"/>
      <c r="FH273"/>
      <c r="FI273"/>
      <c r="FJ273"/>
      <c r="FK273"/>
      <c r="FL273"/>
      <c r="FM273"/>
      <c r="FN273"/>
      <c r="FO273"/>
    </row>
    <row r="274" spans="1:171" s="96" customFormat="1" x14ac:dyDescent="0.2">
      <c r="A274"/>
      <c r="B274"/>
      <c r="C274"/>
      <c r="D274"/>
      <c r="E274"/>
      <c r="F274" s="158"/>
      <c r="G274"/>
      <c r="H274"/>
      <c r="I274"/>
      <c r="J274" s="158"/>
      <c r="K274"/>
      <c r="L274" s="165"/>
      <c r="M274" s="158"/>
      <c r="N274"/>
      <c r="O274"/>
      <c r="P274"/>
      <c r="Q274"/>
      <c r="R274"/>
      <c r="S274"/>
      <c r="T274"/>
      <c r="U274"/>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c r="CY274"/>
      <c r="CZ274"/>
      <c r="DA274"/>
      <c r="DB274"/>
      <c r="DC274"/>
      <c r="DD274"/>
      <c r="DE274"/>
      <c r="DF274"/>
      <c r="DG274"/>
      <c r="DH274"/>
      <c r="DI274"/>
      <c r="DJ274"/>
      <c r="DK274"/>
      <c r="DL274"/>
      <c r="DM274"/>
      <c r="DN274"/>
      <c r="DO274"/>
      <c r="DP274"/>
      <c r="DQ274"/>
      <c r="DR274"/>
      <c r="DS274"/>
      <c r="DT274"/>
      <c r="DU274"/>
      <c r="DV274"/>
      <c r="DW274"/>
      <c r="DX274"/>
      <c r="DY274"/>
      <c r="DZ274"/>
      <c r="EA274"/>
      <c r="EB274"/>
      <c r="EC274"/>
      <c r="ED274"/>
      <c r="EE274"/>
      <c r="EF274"/>
      <c r="EG274"/>
      <c r="EH274"/>
      <c r="EI274"/>
      <c r="EJ274"/>
      <c r="EK274"/>
      <c r="EL274"/>
      <c r="EM274"/>
      <c r="EN274"/>
      <c r="EO274"/>
      <c r="EP274"/>
      <c r="EQ274"/>
      <c r="ER274"/>
      <c r="ES274"/>
      <c r="ET274"/>
      <c r="EU274"/>
      <c r="EV274"/>
      <c r="EW274"/>
      <c r="EX274"/>
      <c r="EY274"/>
      <c r="EZ274"/>
      <c r="FA274"/>
      <c r="FB274"/>
      <c r="FC274"/>
      <c r="FD274"/>
      <c r="FE274"/>
      <c r="FF274"/>
      <c r="FG274"/>
      <c r="FH274"/>
      <c r="FI274"/>
      <c r="FJ274"/>
      <c r="FK274"/>
      <c r="FL274"/>
      <c r="FM274"/>
      <c r="FN274"/>
      <c r="FO274"/>
    </row>
    <row r="275" spans="1:171" s="96" customFormat="1" x14ac:dyDescent="0.2">
      <c r="A275"/>
      <c r="B275"/>
      <c r="C275"/>
      <c r="D275"/>
      <c r="E275"/>
      <c r="F275" s="158"/>
      <c r="G275"/>
      <c r="H275"/>
      <c r="I275"/>
      <c r="J275" s="158"/>
      <c r="K275"/>
      <c r="L275" s="165"/>
      <c r="M275" s="158"/>
      <c r="N275"/>
      <c r="O275"/>
      <c r="P275"/>
      <c r="Q275"/>
      <c r="R275"/>
      <c r="S275"/>
      <c r="T275"/>
      <c r="U275"/>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c r="DC275"/>
      <c r="DD275"/>
      <c r="DE275"/>
      <c r="DF275"/>
      <c r="DG275"/>
      <c r="DH275"/>
      <c r="DI275"/>
      <c r="DJ275"/>
      <c r="DK275"/>
      <c r="DL275"/>
      <c r="DM275"/>
      <c r="DN275"/>
      <c r="DO275"/>
      <c r="DP275"/>
      <c r="DQ275"/>
      <c r="DR275"/>
      <c r="DS275"/>
      <c r="DT275"/>
      <c r="DU275"/>
      <c r="DV275"/>
      <c r="DW275"/>
      <c r="DX275"/>
      <c r="DY275"/>
      <c r="DZ275"/>
      <c r="EA275"/>
      <c r="EB275"/>
      <c r="EC275"/>
      <c r="ED275"/>
      <c r="EE275"/>
      <c r="EF275"/>
      <c r="EG275"/>
      <c r="EH275"/>
      <c r="EI275"/>
      <c r="EJ275"/>
      <c r="EK275"/>
      <c r="EL275"/>
      <c r="EM275"/>
      <c r="EN275"/>
      <c r="EO275"/>
      <c r="EP275"/>
      <c r="EQ275"/>
      <c r="ER275"/>
      <c r="ES275"/>
      <c r="ET275"/>
      <c r="EU275"/>
      <c r="EV275"/>
      <c r="EW275"/>
      <c r="EX275"/>
      <c r="EY275"/>
      <c r="EZ275"/>
      <c r="FA275"/>
      <c r="FB275"/>
      <c r="FC275"/>
      <c r="FD275"/>
      <c r="FE275"/>
      <c r="FF275"/>
      <c r="FG275"/>
      <c r="FH275"/>
      <c r="FI275"/>
      <c r="FJ275"/>
      <c r="FK275"/>
      <c r="FL275"/>
      <c r="FM275"/>
      <c r="FN275"/>
      <c r="FO275"/>
    </row>
    <row r="276" spans="1:171" s="96" customFormat="1" x14ac:dyDescent="0.2">
      <c r="A276"/>
      <c r="B276"/>
      <c r="C276"/>
      <c r="D276"/>
      <c r="E276"/>
      <c r="F276" s="158"/>
      <c r="G276"/>
      <c r="H276"/>
      <c r="I276"/>
      <c r="J276" s="158"/>
      <c r="K276"/>
      <c r="L276" s="165"/>
      <c r="M276" s="158"/>
      <c r="N276"/>
      <c r="O276"/>
      <c r="P276"/>
      <c r="Q276"/>
      <c r="R276"/>
      <c r="S276"/>
      <c r="T276"/>
      <c r="U276"/>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c r="CM276"/>
      <c r="CN276"/>
      <c r="CO276"/>
      <c r="CP276"/>
      <c r="CQ276"/>
      <c r="CR276"/>
      <c r="CS276"/>
      <c r="CT276"/>
      <c r="CU276"/>
      <c r="CV276"/>
      <c r="CW276"/>
      <c r="CX276"/>
      <c r="CY276"/>
      <c r="CZ276"/>
      <c r="DA276"/>
      <c r="DB276"/>
      <c r="DC276"/>
      <c r="DD276"/>
      <c r="DE276"/>
      <c r="DF276"/>
      <c r="DG276"/>
      <c r="DH276"/>
      <c r="DI276"/>
      <c r="DJ276"/>
      <c r="DK276"/>
      <c r="DL276"/>
      <c r="DM276"/>
      <c r="DN276"/>
      <c r="DO276"/>
      <c r="DP276"/>
      <c r="DQ276"/>
      <c r="DR276"/>
      <c r="DS276"/>
      <c r="DT276"/>
      <c r="DU276"/>
      <c r="DV276"/>
      <c r="DW276"/>
      <c r="DX276"/>
      <c r="DY276"/>
      <c r="DZ276"/>
      <c r="EA276"/>
      <c r="EB276"/>
      <c r="EC276"/>
      <c r="ED276"/>
      <c r="EE276"/>
      <c r="EF276"/>
      <c r="EG276"/>
      <c r="EH276"/>
      <c r="EI276"/>
      <c r="EJ276"/>
      <c r="EK276"/>
      <c r="EL276"/>
      <c r="EM276"/>
      <c r="EN276"/>
      <c r="EO276"/>
      <c r="EP276"/>
      <c r="EQ276"/>
      <c r="ER276"/>
      <c r="ES276"/>
      <c r="ET276"/>
      <c r="EU276"/>
      <c r="EV276"/>
      <c r="EW276"/>
      <c r="EX276"/>
      <c r="EY276"/>
      <c r="EZ276"/>
      <c r="FA276"/>
      <c r="FB276"/>
      <c r="FC276"/>
      <c r="FD276"/>
      <c r="FE276"/>
      <c r="FF276"/>
      <c r="FG276"/>
      <c r="FH276"/>
      <c r="FI276"/>
      <c r="FJ276"/>
      <c r="FK276"/>
      <c r="FL276"/>
      <c r="FM276"/>
      <c r="FN276"/>
      <c r="FO276"/>
    </row>
    <row r="277" spans="1:171" s="96" customFormat="1" x14ac:dyDescent="0.2">
      <c r="A277"/>
      <c r="B277"/>
      <c r="C277"/>
      <c r="D277"/>
      <c r="E277"/>
      <c r="F277" s="158"/>
      <c r="G277"/>
      <c r="H277"/>
      <c r="I277"/>
      <c r="J277" s="158"/>
      <c r="K277"/>
      <c r="L277" s="165"/>
      <c r="M277" s="158"/>
      <c r="N277"/>
      <c r="O277"/>
      <c r="P277"/>
      <c r="Q277"/>
      <c r="R277"/>
      <c r="S277"/>
      <c r="T277"/>
      <c r="U277"/>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c r="CD277"/>
      <c r="CE277"/>
      <c r="CF277"/>
      <c r="CG277"/>
      <c r="CH277"/>
      <c r="CI277"/>
      <c r="CJ277"/>
      <c r="CK277"/>
      <c r="CL277"/>
      <c r="CM277"/>
      <c r="CN277"/>
      <c r="CO277"/>
      <c r="CP277"/>
      <c r="CQ277"/>
      <c r="CR277"/>
      <c r="CS277"/>
      <c r="CT277"/>
      <c r="CU277"/>
      <c r="CV277"/>
      <c r="CW277"/>
      <c r="CX277"/>
      <c r="CY277"/>
      <c r="CZ277"/>
      <c r="DA277"/>
      <c r="DB277"/>
      <c r="DC277"/>
      <c r="DD277"/>
      <c r="DE277"/>
      <c r="DF277"/>
      <c r="DG277"/>
      <c r="DH277"/>
      <c r="DI277"/>
      <c r="DJ277"/>
      <c r="DK277"/>
      <c r="DL277"/>
      <c r="DM277"/>
      <c r="DN277"/>
      <c r="DO277"/>
      <c r="DP277"/>
      <c r="DQ277"/>
      <c r="DR277"/>
      <c r="DS277"/>
      <c r="DT277"/>
      <c r="DU277"/>
      <c r="DV277"/>
      <c r="DW277"/>
      <c r="DX277"/>
      <c r="DY277"/>
      <c r="DZ277"/>
      <c r="EA277"/>
      <c r="EB277"/>
      <c r="EC277"/>
      <c r="ED277"/>
      <c r="EE277"/>
      <c r="EF277"/>
      <c r="EG277"/>
      <c r="EH277"/>
      <c r="EI277"/>
      <c r="EJ277"/>
      <c r="EK277"/>
      <c r="EL277"/>
      <c r="EM277"/>
      <c r="EN277"/>
      <c r="EO277"/>
      <c r="EP277"/>
      <c r="EQ277"/>
      <c r="ER277"/>
      <c r="ES277"/>
      <c r="ET277"/>
      <c r="EU277"/>
      <c r="EV277"/>
      <c r="EW277"/>
      <c r="EX277"/>
      <c r="EY277"/>
      <c r="EZ277"/>
      <c r="FA277"/>
      <c r="FB277"/>
      <c r="FC277"/>
      <c r="FD277"/>
      <c r="FE277"/>
      <c r="FF277"/>
      <c r="FG277"/>
      <c r="FH277"/>
      <c r="FI277"/>
      <c r="FJ277"/>
      <c r="FK277"/>
      <c r="FL277"/>
      <c r="FM277"/>
      <c r="FN277"/>
      <c r="FO277"/>
    </row>
    <row r="278" spans="1:171" s="96" customFormat="1" x14ac:dyDescent="0.2">
      <c r="A278"/>
      <c r="B278"/>
      <c r="C278"/>
      <c r="D278"/>
      <c r="E278"/>
      <c r="F278" s="158"/>
      <c r="G278"/>
      <c r="H278"/>
      <c r="I278"/>
      <c r="J278" s="158"/>
      <c r="K278"/>
      <c r="L278" s="165"/>
      <c r="M278" s="158"/>
      <c r="N278"/>
      <c r="O278"/>
      <c r="P278"/>
      <c r="Q278"/>
      <c r="R278"/>
      <c r="S278"/>
      <c r="T278"/>
      <c r="U278"/>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c r="CD278"/>
      <c r="CE278"/>
      <c r="CF278"/>
      <c r="CG278"/>
      <c r="CH278"/>
      <c r="CI278"/>
      <c r="CJ278"/>
      <c r="CK278"/>
      <c r="CL278"/>
      <c r="CM278"/>
      <c r="CN278"/>
      <c r="CO278"/>
      <c r="CP278"/>
      <c r="CQ278"/>
      <c r="CR278"/>
      <c r="CS278"/>
      <c r="CT278"/>
      <c r="CU278"/>
      <c r="CV278"/>
      <c r="CW278"/>
      <c r="CX278"/>
      <c r="CY278"/>
      <c r="CZ278"/>
      <c r="DA278"/>
      <c r="DB278"/>
      <c r="DC278"/>
      <c r="DD278"/>
      <c r="DE278"/>
      <c r="DF278"/>
      <c r="DG278"/>
      <c r="DH278"/>
      <c r="DI278"/>
      <c r="DJ278"/>
      <c r="DK278"/>
      <c r="DL278"/>
      <c r="DM278"/>
      <c r="DN278"/>
      <c r="DO278"/>
      <c r="DP278"/>
      <c r="DQ278"/>
      <c r="DR278"/>
      <c r="DS278"/>
      <c r="DT278"/>
      <c r="DU278"/>
      <c r="DV278"/>
      <c r="DW278"/>
      <c r="DX278"/>
      <c r="DY278"/>
      <c r="DZ278"/>
      <c r="EA278"/>
      <c r="EB278"/>
      <c r="EC278"/>
      <c r="ED278"/>
      <c r="EE278"/>
      <c r="EF278"/>
      <c r="EG278"/>
      <c r="EH278"/>
      <c r="EI278"/>
      <c r="EJ278"/>
      <c r="EK278"/>
      <c r="EL278"/>
      <c r="EM278"/>
      <c r="EN278"/>
      <c r="EO278"/>
      <c r="EP278"/>
      <c r="EQ278"/>
      <c r="ER278"/>
      <c r="ES278"/>
      <c r="ET278"/>
      <c r="EU278"/>
      <c r="EV278"/>
      <c r="EW278"/>
      <c r="EX278"/>
      <c r="EY278"/>
      <c r="EZ278"/>
      <c r="FA278"/>
      <c r="FB278"/>
      <c r="FC278"/>
      <c r="FD278"/>
      <c r="FE278"/>
      <c r="FF278"/>
      <c r="FG278"/>
      <c r="FH278"/>
      <c r="FI278"/>
      <c r="FJ278"/>
      <c r="FK278"/>
      <c r="FL278"/>
      <c r="FM278"/>
      <c r="FN278"/>
      <c r="FO278"/>
    </row>
    <row r="279" spans="1:171" s="96" customFormat="1" x14ac:dyDescent="0.2">
      <c r="A279"/>
      <c r="B279"/>
      <c r="C279"/>
      <c r="D279"/>
      <c r="E279"/>
      <c r="F279" s="158"/>
      <c r="G279"/>
      <c r="H279"/>
      <c r="I279"/>
      <c r="J279" s="158"/>
      <c r="K279"/>
      <c r="L279" s="165"/>
      <c r="M279" s="158"/>
      <c r="N279"/>
      <c r="O279"/>
      <c r="P279"/>
      <c r="Q279"/>
      <c r="R279"/>
      <c r="S279"/>
      <c r="T279"/>
      <c r="U279"/>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c r="BB279"/>
      <c r="BC279"/>
      <c r="BD279"/>
      <c r="BE279"/>
      <c r="BF279"/>
      <c r="BG279"/>
      <c r="BH279"/>
      <c r="BI279"/>
      <c r="BJ279"/>
      <c r="BK279"/>
      <c r="BL279"/>
      <c r="BM279"/>
      <c r="BN279"/>
      <c r="BO279"/>
      <c r="BP279"/>
      <c r="BQ279"/>
      <c r="BR279"/>
      <c r="BS279"/>
      <c r="BT279"/>
      <c r="BU279"/>
      <c r="BV279"/>
      <c r="BW279"/>
      <c r="BX279"/>
      <c r="BY279"/>
      <c r="BZ279"/>
      <c r="CA279"/>
      <c r="CB279"/>
      <c r="CC279"/>
      <c r="CD279"/>
      <c r="CE279"/>
      <c r="CF279"/>
      <c r="CG279"/>
      <c r="CH279"/>
      <c r="CI279"/>
      <c r="CJ279"/>
      <c r="CK279"/>
      <c r="CL279"/>
      <c r="CM279"/>
      <c r="CN279"/>
      <c r="CO279"/>
      <c r="CP279"/>
      <c r="CQ279"/>
      <c r="CR279"/>
      <c r="CS279"/>
      <c r="CT279"/>
      <c r="CU279"/>
      <c r="CV279"/>
      <c r="CW279"/>
      <c r="CX279"/>
      <c r="CY279"/>
      <c r="CZ279"/>
      <c r="DA279"/>
      <c r="DB279"/>
      <c r="DC279"/>
      <c r="DD279"/>
      <c r="DE279"/>
      <c r="DF279"/>
      <c r="DG279"/>
      <c r="DH279"/>
      <c r="DI279"/>
      <c r="DJ279"/>
      <c r="DK279"/>
      <c r="DL279"/>
      <c r="DM279"/>
      <c r="DN279"/>
      <c r="DO279"/>
      <c r="DP279"/>
      <c r="DQ279"/>
      <c r="DR279"/>
      <c r="DS279"/>
      <c r="DT279"/>
      <c r="DU279"/>
      <c r="DV279"/>
      <c r="DW279"/>
      <c r="DX279"/>
      <c r="DY279"/>
      <c r="DZ279"/>
      <c r="EA279"/>
      <c r="EB279"/>
      <c r="EC279"/>
      <c r="ED279"/>
      <c r="EE279"/>
      <c r="EF279"/>
      <c r="EG279"/>
      <c r="EH279"/>
      <c r="EI279"/>
      <c r="EJ279"/>
      <c r="EK279"/>
      <c r="EL279"/>
      <c r="EM279"/>
      <c r="EN279"/>
      <c r="EO279"/>
      <c r="EP279"/>
      <c r="EQ279"/>
      <c r="ER279"/>
      <c r="ES279"/>
      <c r="ET279"/>
      <c r="EU279"/>
      <c r="EV279"/>
      <c r="EW279"/>
      <c r="EX279"/>
      <c r="EY279"/>
      <c r="EZ279"/>
      <c r="FA279"/>
      <c r="FB279"/>
      <c r="FC279"/>
      <c r="FD279"/>
      <c r="FE279"/>
      <c r="FF279"/>
      <c r="FG279"/>
      <c r="FH279"/>
      <c r="FI279"/>
      <c r="FJ279"/>
      <c r="FK279"/>
      <c r="FL279"/>
      <c r="FM279"/>
      <c r="FN279"/>
      <c r="FO279"/>
    </row>
    <row r="280" spans="1:171" s="96" customFormat="1" x14ac:dyDescent="0.2">
      <c r="A280"/>
      <c r="B280"/>
      <c r="C280"/>
      <c r="D280"/>
      <c r="E280"/>
      <c r="F280" s="158"/>
      <c r="G280"/>
      <c r="H280"/>
      <c r="I280"/>
      <c r="J280" s="158"/>
      <c r="K280"/>
      <c r="L280" s="165"/>
      <c r="M280" s="158"/>
      <c r="N280"/>
      <c r="O280"/>
      <c r="P280"/>
      <c r="Q280"/>
      <c r="R280"/>
      <c r="S280"/>
      <c r="T280"/>
      <c r="U280"/>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c r="CD280"/>
      <c r="CE280"/>
      <c r="CF280"/>
      <c r="CG280"/>
      <c r="CH280"/>
      <c r="CI280"/>
      <c r="CJ280"/>
      <c r="CK280"/>
      <c r="CL280"/>
      <c r="CM280"/>
      <c r="CN280"/>
      <c r="CO280"/>
      <c r="CP280"/>
      <c r="CQ280"/>
      <c r="CR280"/>
      <c r="CS280"/>
      <c r="CT280"/>
      <c r="CU280"/>
      <c r="CV280"/>
      <c r="CW280"/>
      <c r="CX280"/>
      <c r="CY280"/>
      <c r="CZ280"/>
      <c r="DA280"/>
      <c r="DB280"/>
      <c r="DC280"/>
      <c r="DD280"/>
      <c r="DE280"/>
      <c r="DF280"/>
      <c r="DG280"/>
      <c r="DH280"/>
      <c r="DI280"/>
      <c r="DJ280"/>
      <c r="DK280"/>
      <c r="DL280"/>
      <c r="DM280"/>
      <c r="DN280"/>
      <c r="DO280"/>
      <c r="DP280"/>
      <c r="DQ280"/>
      <c r="DR280"/>
      <c r="DS280"/>
      <c r="DT280"/>
      <c r="DU280"/>
      <c r="DV280"/>
      <c r="DW280"/>
      <c r="DX280"/>
      <c r="DY280"/>
      <c r="DZ280"/>
      <c r="EA280"/>
      <c r="EB280"/>
      <c r="EC280"/>
      <c r="ED280"/>
      <c r="EE280"/>
      <c r="EF280"/>
      <c r="EG280"/>
      <c r="EH280"/>
      <c r="EI280"/>
      <c r="EJ280"/>
      <c r="EK280"/>
      <c r="EL280"/>
      <c r="EM280"/>
      <c r="EN280"/>
      <c r="EO280"/>
      <c r="EP280"/>
      <c r="EQ280"/>
      <c r="ER280"/>
      <c r="ES280"/>
      <c r="ET280"/>
      <c r="EU280"/>
      <c r="EV280"/>
      <c r="EW280"/>
      <c r="EX280"/>
      <c r="EY280"/>
      <c r="EZ280"/>
      <c r="FA280"/>
      <c r="FB280"/>
      <c r="FC280"/>
      <c r="FD280"/>
      <c r="FE280"/>
      <c r="FF280"/>
      <c r="FG280"/>
      <c r="FH280"/>
      <c r="FI280"/>
      <c r="FJ280"/>
      <c r="FK280"/>
      <c r="FL280"/>
      <c r="FM280"/>
      <c r="FN280"/>
      <c r="FO280"/>
    </row>
    <row r="281" spans="1:171" s="96" customFormat="1" x14ac:dyDescent="0.2">
      <c r="A281"/>
      <c r="B281"/>
      <c r="C281"/>
      <c r="D281"/>
      <c r="E281"/>
      <c r="F281" s="158"/>
      <c r="G281"/>
      <c r="H281"/>
      <c r="I281"/>
      <c r="J281" s="158"/>
      <c r="K281"/>
      <c r="L281" s="165"/>
      <c r="M281" s="158"/>
      <c r="N281"/>
      <c r="O281"/>
      <c r="P281"/>
      <c r="Q281"/>
      <c r="R281"/>
      <c r="S281"/>
      <c r="T281"/>
      <c r="U281"/>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c r="CD281"/>
      <c r="CE281"/>
      <c r="CF281"/>
      <c r="CG281"/>
      <c r="CH281"/>
      <c r="CI281"/>
      <c r="CJ281"/>
      <c r="CK281"/>
      <c r="CL281"/>
      <c r="CM281"/>
      <c r="CN281"/>
      <c r="CO281"/>
      <c r="CP281"/>
      <c r="CQ281"/>
      <c r="CR281"/>
      <c r="CS281"/>
      <c r="CT281"/>
      <c r="CU281"/>
      <c r="CV281"/>
      <c r="CW281"/>
      <c r="CX281"/>
      <c r="CY281"/>
      <c r="CZ281"/>
      <c r="DA281"/>
      <c r="DB281"/>
      <c r="DC281"/>
      <c r="DD281"/>
      <c r="DE281"/>
      <c r="DF281"/>
      <c r="DG281"/>
      <c r="DH281"/>
      <c r="DI281"/>
      <c r="DJ281"/>
      <c r="DK281"/>
      <c r="DL281"/>
      <c r="DM281"/>
      <c r="DN281"/>
      <c r="DO281"/>
      <c r="DP281"/>
      <c r="DQ281"/>
      <c r="DR281"/>
      <c r="DS281"/>
      <c r="DT281"/>
      <c r="DU281"/>
      <c r="DV281"/>
      <c r="DW281"/>
      <c r="DX281"/>
      <c r="DY281"/>
      <c r="DZ281"/>
      <c r="EA281"/>
      <c r="EB281"/>
      <c r="EC281"/>
      <c r="ED281"/>
      <c r="EE281"/>
      <c r="EF281"/>
      <c r="EG281"/>
      <c r="EH281"/>
      <c r="EI281"/>
      <c r="EJ281"/>
      <c r="EK281"/>
      <c r="EL281"/>
      <c r="EM281"/>
      <c r="EN281"/>
      <c r="EO281"/>
      <c r="EP281"/>
      <c r="EQ281"/>
      <c r="ER281"/>
      <c r="ES281"/>
      <c r="ET281"/>
      <c r="EU281"/>
      <c r="EV281"/>
      <c r="EW281"/>
      <c r="EX281"/>
      <c r="EY281"/>
      <c r="EZ281"/>
      <c r="FA281"/>
      <c r="FB281"/>
      <c r="FC281"/>
      <c r="FD281"/>
      <c r="FE281"/>
      <c r="FF281"/>
      <c r="FG281"/>
      <c r="FH281"/>
      <c r="FI281"/>
      <c r="FJ281"/>
      <c r="FK281"/>
      <c r="FL281"/>
      <c r="FM281"/>
      <c r="FN281"/>
      <c r="FO281"/>
    </row>
    <row r="282" spans="1:171" s="96" customFormat="1" x14ac:dyDescent="0.2">
      <c r="A282"/>
      <c r="B282"/>
      <c r="C282"/>
      <c r="D282"/>
      <c r="E282"/>
      <c r="F282" s="158"/>
      <c r="G282"/>
      <c r="H282"/>
      <c r="I282"/>
      <c r="J282" s="158"/>
      <c r="K282"/>
      <c r="L282" s="165"/>
      <c r="M282" s="158"/>
      <c r="N282"/>
      <c r="O282"/>
      <c r="P282"/>
      <c r="Q282"/>
      <c r="R282"/>
      <c r="S282"/>
      <c r="T282"/>
      <c r="U282"/>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c r="CS282"/>
      <c r="CT282"/>
      <c r="CU282"/>
      <c r="CV282"/>
      <c r="CW282"/>
      <c r="CX282"/>
      <c r="CY282"/>
      <c r="CZ282"/>
      <c r="DA282"/>
      <c r="DB282"/>
      <c r="DC282"/>
      <c r="DD282"/>
      <c r="DE282"/>
      <c r="DF282"/>
      <c r="DG282"/>
      <c r="DH282"/>
      <c r="DI282"/>
      <c r="DJ282"/>
      <c r="DK282"/>
      <c r="DL282"/>
      <c r="DM282"/>
      <c r="DN282"/>
      <c r="DO282"/>
      <c r="DP282"/>
      <c r="DQ282"/>
      <c r="DR282"/>
      <c r="DS282"/>
      <c r="DT282"/>
      <c r="DU282"/>
      <c r="DV282"/>
      <c r="DW282"/>
      <c r="DX282"/>
      <c r="DY282"/>
      <c r="DZ282"/>
      <c r="EA282"/>
      <c r="EB282"/>
      <c r="EC282"/>
      <c r="ED282"/>
      <c r="EE282"/>
      <c r="EF282"/>
      <c r="EG282"/>
      <c r="EH282"/>
      <c r="EI282"/>
      <c r="EJ282"/>
      <c r="EK282"/>
      <c r="EL282"/>
      <c r="EM282"/>
      <c r="EN282"/>
      <c r="EO282"/>
      <c r="EP282"/>
      <c r="EQ282"/>
      <c r="ER282"/>
      <c r="ES282"/>
      <c r="ET282"/>
      <c r="EU282"/>
      <c r="EV282"/>
      <c r="EW282"/>
      <c r="EX282"/>
      <c r="EY282"/>
      <c r="EZ282"/>
      <c r="FA282"/>
      <c r="FB282"/>
      <c r="FC282"/>
      <c r="FD282"/>
      <c r="FE282"/>
      <c r="FF282"/>
      <c r="FG282"/>
      <c r="FH282"/>
      <c r="FI282"/>
      <c r="FJ282"/>
      <c r="FK282"/>
      <c r="FL282"/>
      <c r="FM282"/>
      <c r="FN282"/>
      <c r="FO282"/>
    </row>
    <row r="283" spans="1:171" s="96" customFormat="1" x14ac:dyDescent="0.2">
      <c r="A283"/>
      <c r="B283"/>
      <c r="C283"/>
      <c r="D283"/>
      <c r="E283"/>
      <c r="F283" s="158"/>
      <c r="G283"/>
      <c r="H283"/>
      <c r="I283"/>
      <c r="J283" s="158"/>
      <c r="K283"/>
      <c r="L283" s="165"/>
      <c r="M283" s="158"/>
      <c r="N283"/>
      <c r="O283"/>
      <c r="P283"/>
      <c r="Q283"/>
      <c r="R283"/>
      <c r="S283"/>
      <c r="T283"/>
      <c r="U283"/>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c r="CD283"/>
      <c r="CE283"/>
      <c r="CF283"/>
      <c r="CG283"/>
      <c r="CH283"/>
      <c r="CI283"/>
      <c r="CJ283"/>
      <c r="CK283"/>
      <c r="CL283"/>
      <c r="CM283"/>
      <c r="CN283"/>
      <c r="CO283"/>
      <c r="CP283"/>
      <c r="CQ283"/>
      <c r="CR283"/>
      <c r="CS283"/>
      <c r="CT283"/>
      <c r="CU283"/>
      <c r="CV283"/>
      <c r="CW283"/>
      <c r="CX283"/>
      <c r="CY283"/>
      <c r="CZ283"/>
      <c r="DA283"/>
      <c r="DB283"/>
      <c r="DC283"/>
      <c r="DD283"/>
      <c r="DE283"/>
      <c r="DF283"/>
      <c r="DG283"/>
      <c r="DH283"/>
      <c r="DI283"/>
      <c r="DJ283"/>
      <c r="DK283"/>
      <c r="DL283"/>
      <c r="DM283"/>
      <c r="DN283"/>
      <c r="DO283"/>
      <c r="DP283"/>
      <c r="DQ283"/>
      <c r="DR283"/>
      <c r="DS283"/>
      <c r="DT283"/>
      <c r="DU283"/>
      <c r="DV283"/>
      <c r="DW283"/>
      <c r="DX283"/>
      <c r="DY283"/>
      <c r="DZ283"/>
      <c r="EA283"/>
      <c r="EB283"/>
      <c r="EC283"/>
      <c r="ED283"/>
      <c r="EE283"/>
      <c r="EF283"/>
      <c r="EG283"/>
      <c r="EH283"/>
      <c r="EI283"/>
      <c r="EJ283"/>
      <c r="EK283"/>
      <c r="EL283"/>
      <c r="EM283"/>
      <c r="EN283"/>
      <c r="EO283"/>
      <c r="EP283"/>
      <c r="EQ283"/>
      <c r="ER283"/>
      <c r="ES283"/>
      <c r="ET283"/>
      <c r="EU283"/>
      <c r="EV283"/>
      <c r="EW283"/>
      <c r="EX283"/>
      <c r="EY283"/>
      <c r="EZ283"/>
      <c r="FA283"/>
      <c r="FB283"/>
      <c r="FC283"/>
      <c r="FD283"/>
      <c r="FE283"/>
      <c r="FF283"/>
      <c r="FG283"/>
      <c r="FH283"/>
      <c r="FI283"/>
      <c r="FJ283"/>
      <c r="FK283"/>
      <c r="FL283"/>
      <c r="FM283"/>
      <c r="FN283"/>
      <c r="FO283"/>
    </row>
    <row r="284" spans="1:171" s="96" customFormat="1" x14ac:dyDescent="0.2">
      <c r="A284"/>
      <c r="B284"/>
      <c r="C284"/>
      <c r="D284"/>
      <c r="E284"/>
      <c r="F284" s="158"/>
      <c r="G284"/>
      <c r="H284"/>
      <c r="I284"/>
      <c r="J284" s="158"/>
      <c r="K284"/>
      <c r="L284" s="165"/>
      <c r="M284" s="158"/>
      <c r="N284"/>
      <c r="O284"/>
      <c r="P284"/>
      <c r="Q284"/>
      <c r="R284"/>
      <c r="S284"/>
      <c r="T284"/>
      <c r="U284"/>
      <c r="V284"/>
      <c r="W284"/>
      <c r="X284"/>
      <c r="Y284"/>
      <c r="Z284"/>
      <c r="AA284"/>
      <c r="AB284"/>
      <c r="AC284"/>
      <c r="AD284"/>
      <c r="AE284"/>
      <c r="AF284"/>
      <c r="AG284"/>
      <c r="AH284"/>
      <c r="AI284"/>
      <c r="AJ284"/>
      <c r="AK284"/>
      <c r="AL284"/>
      <c r="AM284"/>
      <c r="AN284"/>
      <c r="AO284"/>
      <c r="AP284"/>
      <c r="AQ284"/>
      <c r="AR284"/>
      <c r="AS284"/>
      <c r="AT284"/>
      <c r="AU284"/>
      <c r="AV284"/>
      <c r="AW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c r="CD284"/>
      <c r="CE284"/>
      <c r="CF284"/>
      <c r="CG284"/>
      <c r="CH284"/>
      <c r="CI284"/>
      <c r="CJ284"/>
      <c r="CK284"/>
      <c r="CL284"/>
      <c r="CM284"/>
      <c r="CN284"/>
      <c r="CO284"/>
      <c r="CP284"/>
      <c r="CQ284"/>
      <c r="CR284"/>
      <c r="CS284"/>
      <c r="CT284"/>
      <c r="CU284"/>
      <c r="CV284"/>
      <c r="CW284"/>
      <c r="CX284"/>
      <c r="CY284"/>
      <c r="CZ284"/>
      <c r="DA284"/>
      <c r="DB284"/>
      <c r="DC284"/>
      <c r="DD284"/>
      <c r="DE284"/>
      <c r="DF284"/>
      <c r="DG284"/>
      <c r="DH284"/>
      <c r="DI284"/>
      <c r="DJ284"/>
      <c r="DK284"/>
      <c r="DL284"/>
      <c r="DM284"/>
      <c r="DN284"/>
      <c r="DO284"/>
      <c r="DP284"/>
      <c r="DQ284"/>
      <c r="DR284"/>
      <c r="DS284"/>
      <c r="DT284"/>
      <c r="DU284"/>
      <c r="DV284"/>
      <c r="DW284"/>
      <c r="DX284"/>
      <c r="DY284"/>
      <c r="DZ284"/>
      <c r="EA284"/>
      <c r="EB284"/>
      <c r="EC284"/>
      <c r="ED284"/>
      <c r="EE284"/>
      <c r="EF284"/>
      <c r="EG284"/>
      <c r="EH284"/>
      <c r="EI284"/>
      <c r="EJ284"/>
      <c r="EK284"/>
      <c r="EL284"/>
      <c r="EM284"/>
      <c r="EN284"/>
      <c r="EO284"/>
      <c r="EP284"/>
      <c r="EQ284"/>
      <c r="ER284"/>
      <c r="ES284"/>
      <c r="ET284"/>
      <c r="EU284"/>
      <c r="EV284"/>
      <c r="EW284"/>
      <c r="EX284"/>
      <c r="EY284"/>
      <c r="EZ284"/>
      <c r="FA284"/>
      <c r="FB284"/>
      <c r="FC284"/>
      <c r="FD284"/>
      <c r="FE284"/>
      <c r="FF284"/>
      <c r="FG284"/>
      <c r="FH284"/>
      <c r="FI284"/>
      <c r="FJ284"/>
      <c r="FK284"/>
      <c r="FL284"/>
      <c r="FM284"/>
      <c r="FN284"/>
      <c r="FO284"/>
    </row>
    <row r="285" spans="1:171" s="96" customFormat="1" x14ac:dyDescent="0.2">
      <c r="A285"/>
      <c r="B285"/>
      <c r="C285"/>
      <c r="D285"/>
      <c r="E285"/>
      <c r="F285" s="158"/>
      <c r="G285"/>
      <c r="H285"/>
      <c r="I285"/>
      <c r="J285" s="158"/>
      <c r="K285"/>
      <c r="L285" s="165"/>
      <c r="M285" s="158"/>
      <c r="N285"/>
      <c r="O285"/>
      <c r="P285"/>
      <c r="Q285"/>
      <c r="R285"/>
      <c r="S285"/>
      <c r="T285"/>
      <c r="U285"/>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c r="CD285"/>
      <c r="CE285"/>
      <c r="CF285"/>
      <c r="CG285"/>
      <c r="CH285"/>
      <c r="CI285"/>
      <c r="CJ285"/>
      <c r="CK285"/>
      <c r="CL285"/>
      <c r="CM285"/>
      <c r="CN285"/>
      <c r="CO285"/>
      <c r="CP285"/>
      <c r="CQ285"/>
      <c r="CR285"/>
      <c r="CS285"/>
      <c r="CT285"/>
      <c r="CU285"/>
      <c r="CV285"/>
      <c r="CW285"/>
      <c r="CX285"/>
      <c r="CY285"/>
      <c r="CZ285"/>
      <c r="DA285"/>
      <c r="DB285"/>
      <c r="DC285"/>
      <c r="DD285"/>
      <c r="DE285"/>
      <c r="DF285"/>
      <c r="DG285"/>
      <c r="DH285"/>
      <c r="DI285"/>
      <c r="DJ285"/>
      <c r="DK285"/>
      <c r="DL285"/>
      <c r="DM285"/>
      <c r="DN285"/>
      <c r="DO285"/>
      <c r="DP285"/>
      <c r="DQ285"/>
      <c r="DR285"/>
      <c r="DS285"/>
      <c r="DT285"/>
      <c r="DU285"/>
      <c r="DV285"/>
      <c r="DW285"/>
      <c r="DX285"/>
      <c r="DY285"/>
      <c r="DZ285"/>
      <c r="EA285"/>
      <c r="EB285"/>
      <c r="EC285"/>
      <c r="ED285"/>
      <c r="EE285"/>
      <c r="EF285"/>
      <c r="EG285"/>
      <c r="EH285"/>
      <c r="EI285"/>
      <c r="EJ285"/>
      <c r="EK285"/>
      <c r="EL285"/>
      <c r="EM285"/>
      <c r="EN285"/>
      <c r="EO285"/>
      <c r="EP285"/>
      <c r="EQ285"/>
      <c r="ER285"/>
      <c r="ES285"/>
      <c r="ET285"/>
      <c r="EU285"/>
      <c r="EV285"/>
      <c r="EW285"/>
      <c r="EX285"/>
      <c r="EY285"/>
      <c r="EZ285"/>
      <c r="FA285"/>
      <c r="FB285"/>
      <c r="FC285"/>
      <c r="FD285"/>
      <c r="FE285"/>
      <c r="FF285"/>
      <c r="FG285"/>
      <c r="FH285"/>
      <c r="FI285"/>
      <c r="FJ285"/>
      <c r="FK285"/>
      <c r="FL285"/>
      <c r="FM285"/>
      <c r="FN285"/>
      <c r="FO285"/>
    </row>
    <row r="286" spans="1:171" s="96" customFormat="1" x14ac:dyDescent="0.2">
      <c r="A286"/>
      <c r="B286"/>
      <c r="C286"/>
      <c r="D286"/>
      <c r="E286"/>
      <c r="F286" s="158"/>
      <c r="G286"/>
      <c r="H286"/>
      <c r="I286"/>
      <c r="J286" s="158"/>
      <c r="K286"/>
      <c r="L286" s="165"/>
      <c r="M286" s="158"/>
      <c r="N286"/>
      <c r="O286"/>
      <c r="P286"/>
      <c r="Q286"/>
      <c r="R286"/>
      <c r="S286"/>
      <c r="T286"/>
      <c r="U286"/>
      <c r="V286"/>
      <c r="W286"/>
      <c r="X286"/>
      <c r="Y286"/>
      <c r="Z286"/>
      <c r="AA286"/>
      <c r="AB286"/>
      <c r="AC286"/>
      <c r="AD286"/>
      <c r="AE286"/>
      <c r="AF286"/>
      <c r="AG286"/>
      <c r="AH286"/>
      <c r="AI286"/>
      <c r="AJ286"/>
      <c r="AK286"/>
      <c r="AL286"/>
      <c r="AM286"/>
      <c r="AN286"/>
      <c r="AO286"/>
      <c r="AP286"/>
      <c r="AQ286"/>
      <c r="AR286"/>
      <c r="AS286"/>
      <c r="AT286"/>
      <c r="AU286"/>
      <c r="AV286"/>
      <c r="AW286"/>
      <c r="AX286"/>
      <c r="AY286"/>
      <c r="AZ286"/>
      <c r="BA286"/>
      <c r="BB286"/>
      <c r="BC286"/>
      <c r="BD286"/>
      <c r="BE286"/>
      <c r="BF286"/>
      <c r="BG286"/>
      <c r="BH286"/>
      <c r="BI286"/>
      <c r="BJ286"/>
      <c r="BK286"/>
      <c r="BL286"/>
      <c r="BM286"/>
      <c r="BN286"/>
      <c r="BO286"/>
      <c r="BP286"/>
      <c r="BQ286"/>
      <c r="BR286"/>
      <c r="BS286"/>
      <c r="BT286"/>
      <c r="BU286"/>
      <c r="BV286"/>
      <c r="BW286"/>
      <c r="BX286"/>
      <c r="BY286"/>
      <c r="BZ286"/>
      <c r="CA286"/>
      <c r="CB286"/>
      <c r="CC286"/>
      <c r="CD286"/>
      <c r="CE286"/>
      <c r="CF286"/>
      <c r="CG286"/>
      <c r="CH286"/>
      <c r="CI286"/>
      <c r="CJ286"/>
      <c r="CK286"/>
      <c r="CL286"/>
      <c r="CM286"/>
      <c r="CN286"/>
      <c r="CO286"/>
      <c r="CP286"/>
      <c r="CQ286"/>
      <c r="CR286"/>
      <c r="CS286"/>
      <c r="CT286"/>
      <c r="CU286"/>
      <c r="CV286"/>
      <c r="CW286"/>
      <c r="CX286"/>
      <c r="CY286"/>
      <c r="CZ286"/>
      <c r="DA286"/>
      <c r="DB286"/>
      <c r="DC286"/>
      <c r="DD286"/>
      <c r="DE286"/>
      <c r="DF286"/>
      <c r="DG286"/>
      <c r="DH286"/>
      <c r="DI286"/>
      <c r="DJ286"/>
      <c r="DK286"/>
      <c r="DL286"/>
      <c r="DM286"/>
      <c r="DN286"/>
      <c r="DO286"/>
      <c r="DP286"/>
      <c r="DQ286"/>
      <c r="DR286"/>
      <c r="DS286"/>
      <c r="DT286"/>
      <c r="DU286"/>
      <c r="DV286"/>
      <c r="DW286"/>
      <c r="DX286"/>
      <c r="DY286"/>
      <c r="DZ286"/>
      <c r="EA286"/>
      <c r="EB286"/>
      <c r="EC286"/>
      <c r="ED286"/>
      <c r="EE286"/>
      <c r="EF286"/>
      <c r="EG286"/>
      <c r="EH286"/>
      <c r="EI286"/>
      <c r="EJ286"/>
      <c r="EK286"/>
      <c r="EL286"/>
      <c r="EM286"/>
      <c r="EN286"/>
      <c r="EO286"/>
      <c r="EP286"/>
      <c r="EQ286"/>
      <c r="ER286"/>
      <c r="ES286"/>
      <c r="ET286"/>
      <c r="EU286"/>
      <c r="EV286"/>
      <c r="EW286"/>
      <c r="EX286"/>
      <c r="EY286"/>
      <c r="EZ286"/>
      <c r="FA286"/>
      <c r="FB286"/>
      <c r="FC286"/>
      <c r="FD286"/>
      <c r="FE286"/>
      <c r="FF286"/>
      <c r="FG286"/>
      <c r="FH286"/>
      <c r="FI286"/>
      <c r="FJ286"/>
      <c r="FK286"/>
      <c r="FL286"/>
      <c r="FM286"/>
      <c r="FN286"/>
      <c r="FO286"/>
    </row>
    <row r="287" spans="1:171" s="96" customFormat="1" x14ac:dyDescent="0.2">
      <c r="A287"/>
      <c r="B287"/>
      <c r="C287"/>
      <c r="D287"/>
      <c r="E287"/>
      <c r="F287" s="158"/>
      <c r="G287"/>
      <c r="H287"/>
      <c r="I287"/>
      <c r="J287" s="158"/>
      <c r="K287"/>
      <c r="L287" s="165"/>
      <c r="M287" s="158"/>
      <c r="N287"/>
      <c r="O287"/>
      <c r="P287"/>
      <c r="Q287"/>
      <c r="R287"/>
      <c r="S287"/>
      <c r="T287"/>
      <c r="U287"/>
      <c r="V287"/>
      <c r="W287"/>
      <c r="X287"/>
      <c r="Y287"/>
      <c r="Z287"/>
      <c r="AA287"/>
      <c r="AB287"/>
      <c r="AC287"/>
      <c r="AD287"/>
      <c r="AE287"/>
      <c r="AF287"/>
      <c r="AG287"/>
      <c r="AH287"/>
      <c r="AI287"/>
      <c r="AJ287"/>
      <c r="AK287"/>
      <c r="AL287"/>
      <c r="AM287"/>
      <c r="AN287"/>
      <c r="AO287"/>
      <c r="AP287"/>
      <c r="AQ287"/>
      <c r="AR287"/>
      <c r="AS287"/>
      <c r="AT287"/>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c r="CD287"/>
      <c r="CE287"/>
      <c r="CF287"/>
      <c r="CG287"/>
      <c r="CH287"/>
      <c r="CI287"/>
      <c r="CJ287"/>
      <c r="CK287"/>
      <c r="CL287"/>
      <c r="CM287"/>
      <c r="CN287"/>
      <c r="CO287"/>
      <c r="CP287"/>
      <c r="CQ287"/>
      <c r="CR287"/>
      <c r="CS287"/>
      <c r="CT287"/>
      <c r="CU287"/>
      <c r="CV287"/>
      <c r="CW287"/>
      <c r="CX287"/>
      <c r="CY287"/>
      <c r="CZ287"/>
      <c r="DA287"/>
      <c r="DB287"/>
      <c r="DC287"/>
      <c r="DD287"/>
      <c r="DE287"/>
      <c r="DF287"/>
      <c r="DG287"/>
      <c r="DH287"/>
      <c r="DI287"/>
      <c r="DJ287"/>
      <c r="DK287"/>
      <c r="DL287"/>
      <c r="DM287"/>
      <c r="DN287"/>
      <c r="DO287"/>
      <c r="DP287"/>
      <c r="DQ287"/>
      <c r="DR287"/>
      <c r="DS287"/>
      <c r="DT287"/>
      <c r="DU287"/>
      <c r="DV287"/>
      <c r="DW287"/>
      <c r="DX287"/>
      <c r="DY287"/>
      <c r="DZ287"/>
      <c r="EA287"/>
      <c r="EB287"/>
      <c r="EC287"/>
      <c r="ED287"/>
      <c r="EE287"/>
      <c r="EF287"/>
      <c r="EG287"/>
      <c r="EH287"/>
      <c r="EI287"/>
      <c r="EJ287"/>
      <c r="EK287"/>
      <c r="EL287"/>
      <c r="EM287"/>
      <c r="EN287"/>
      <c r="EO287"/>
      <c r="EP287"/>
      <c r="EQ287"/>
      <c r="ER287"/>
      <c r="ES287"/>
      <c r="ET287"/>
      <c r="EU287"/>
      <c r="EV287"/>
      <c r="EW287"/>
      <c r="EX287"/>
      <c r="EY287"/>
      <c r="EZ287"/>
      <c r="FA287"/>
      <c r="FB287"/>
      <c r="FC287"/>
      <c r="FD287"/>
      <c r="FE287"/>
      <c r="FF287"/>
      <c r="FG287"/>
      <c r="FH287"/>
      <c r="FI287"/>
      <c r="FJ287"/>
      <c r="FK287"/>
      <c r="FL287"/>
      <c r="FM287"/>
      <c r="FN287"/>
      <c r="FO287"/>
    </row>
    <row r="288" spans="1:171" s="96" customFormat="1" x14ac:dyDescent="0.2">
      <c r="A288"/>
      <c r="B288"/>
      <c r="C288"/>
      <c r="D288"/>
      <c r="E288"/>
      <c r="F288" s="158"/>
      <c r="G288"/>
      <c r="H288"/>
      <c r="I288"/>
      <c r="J288" s="158"/>
      <c r="K288"/>
      <c r="L288" s="165"/>
      <c r="M288" s="158"/>
      <c r="N288"/>
      <c r="O288"/>
      <c r="P288"/>
      <c r="Q288"/>
      <c r="R288"/>
      <c r="S288"/>
      <c r="T288"/>
      <c r="U288"/>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c r="CD288"/>
      <c r="CE288"/>
      <c r="CF288"/>
      <c r="CG288"/>
      <c r="CH288"/>
      <c r="CI288"/>
      <c r="CJ288"/>
      <c r="CK288"/>
      <c r="CL288"/>
      <c r="CM288"/>
      <c r="CN288"/>
      <c r="CO288"/>
      <c r="CP288"/>
      <c r="CQ288"/>
      <c r="CR288"/>
      <c r="CS288"/>
      <c r="CT288"/>
      <c r="CU288"/>
      <c r="CV288"/>
      <c r="CW288"/>
      <c r="CX288"/>
      <c r="CY288"/>
      <c r="CZ288"/>
      <c r="DA288"/>
      <c r="DB288"/>
      <c r="DC288"/>
      <c r="DD288"/>
      <c r="DE288"/>
      <c r="DF288"/>
      <c r="DG288"/>
      <c r="DH288"/>
      <c r="DI288"/>
      <c r="DJ288"/>
      <c r="DK288"/>
      <c r="DL288"/>
      <c r="DM288"/>
      <c r="DN288"/>
      <c r="DO288"/>
      <c r="DP288"/>
      <c r="DQ288"/>
      <c r="DR288"/>
      <c r="DS288"/>
      <c r="DT288"/>
      <c r="DU288"/>
      <c r="DV288"/>
      <c r="DW288"/>
      <c r="DX288"/>
      <c r="DY288"/>
      <c r="DZ288"/>
      <c r="EA288"/>
      <c r="EB288"/>
      <c r="EC288"/>
      <c r="ED288"/>
      <c r="EE288"/>
      <c r="EF288"/>
      <c r="EG288"/>
      <c r="EH288"/>
      <c r="EI288"/>
      <c r="EJ288"/>
      <c r="EK288"/>
      <c r="EL288"/>
      <c r="EM288"/>
      <c r="EN288"/>
      <c r="EO288"/>
      <c r="EP288"/>
      <c r="EQ288"/>
      <c r="ER288"/>
      <c r="ES288"/>
      <c r="ET288"/>
      <c r="EU288"/>
      <c r="EV288"/>
      <c r="EW288"/>
      <c r="EX288"/>
      <c r="EY288"/>
      <c r="EZ288"/>
      <c r="FA288"/>
      <c r="FB288"/>
      <c r="FC288"/>
      <c r="FD288"/>
      <c r="FE288"/>
      <c r="FF288"/>
      <c r="FG288"/>
      <c r="FH288"/>
      <c r="FI288"/>
      <c r="FJ288"/>
      <c r="FK288"/>
      <c r="FL288"/>
      <c r="FM288"/>
      <c r="FN288"/>
      <c r="FO288"/>
    </row>
    <row r="289" spans="1:171" s="96" customFormat="1" x14ac:dyDescent="0.2">
      <c r="A289"/>
      <c r="B289"/>
      <c r="C289"/>
      <c r="D289"/>
      <c r="E289"/>
      <c r="F289" s="158"/>
      <c r="G289"/>
      <c r="H289"/>
      <c r="I289"/>
      <c r="J289" s="158"/>
      <c r="K289"/>
      <c r="L289" s="165"/>
      <c r="M289" s="158"/>
      <c r="N289"/>
      <c r="O289"/>
      <c r="P289"/>
      <c r="Q289"/>
      <c r="R289"/>
      <c r="S289"/>
      <c r="T289"/>
      <c r="U289"/>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c r="CD289"/>
      <c r="CE289"/>
      <c r="CF289"/>
      <c r="CG289"/>
      <c r="CH289"/>
      <c r="CI289"/>
      <c r="CJ289"/>
      <c r="CK289"/>
      <c r="CL289"/>
      <c r="CM289"/>
      <c r="CN289"/>
      <c r="CO289"/>
      <c r="CP289"/>
      <c r="CQ289"/>
      <c r="CR289"/>
      <c r="CS289"/>
      <c r="CT289"/>
      <c r="CU289"/>
      <c r="CV289"/>
      <c r="CW289"/>
      <c r="CX289"/>
      <c r="CY289"/>
      <c r="CZ289"/>
      <c r="DA289"/>
      <c r="DB289"/>
      <c r="DC289"/>
      <c r="DD289"/>
      <c r="DE289"/>
      <c r="DF289"/>
      <c r="DG289"/>
      <c r="DH289"/>
      <c r="DI289"/>
      <c r="DJ289"/>
      <c r="DK289"/>
      <c r="DL289"/>
      <c r="DM289"/>
      <c r="DN289"/>
      <c r="DO289"/>
      <c r="DP289"/>
      <c r="DQ289"/>
      <c r="DR289"/>
      <c r="DS289"/>
      <c r="DT289"/>
      <c r="DU289"/>
      <c r="DV289"/>
      <c r="DW289"/>
      <c r="DX289"/>
      <c r="DY289"/>
      <c r="DZ289"/>
      <c r="EA289"/>
      <c r="EB289"/>
      <c r="EC289"/>
      <c r="ED289"/>
      <c r="EE289"/>
      <c r="EF289"/>
      <c r="EG289"/>
      <c r="EH289"/>
      <c r="EI289"/>
      <c r="EJ289"/>
      <c r="EK289"/>
      <c r="EL289"/>
      <c r="EM289"/>
      <c r="EN289"/>
      <c r="EO289"/>
      <c r="EP289"/>
      <c r="EQ289"/>
      <c r="ER289"/>
      <c r="ES289"/>
      <c r="ET289"/>
      <c r="EU289"/>
      <c r="EV289"/>
      <c r="EW289"/>
      <c r="EX289"/>
      <c r="EY289"/>
      <c r="EZ289"/>
      <c r="FA289"/>
      <c r="FB289"/>
      <c r="FC289"/>
      <c r="FD289"/>
      <c r="FE289"/>
      <c r="FF289"/>
      <c r="FG289"/>
      <c r="FH289"/>
      <c r="FI289"/>
      <c r="FJ289"/>
      <c r="FK289"/>
      <c r="FL289"/>
      <c r="FM289"/>
      <c r="FN289"/>
      <c r="FO289"/>
    </row>
    <row r="290" spans="1:171" s="96" customFormat="1" x14ac:dyDescent="0.2">
      <c r="A290"/>
      <c r="B290"/>
      <c r="C290"/>
      <c r="D290"/>
      <c r="E290"/>
      <c r="F290" s="158"/>
      <c r="G290"/>
      <c r="H290"/>
      <c r="I290"/>
      <c r="J290" s="158"/>
      <c r="K290"/>
      <c r="L290" s="165"/>
      <c r="M290" s="158"/>
      <c r="N290"/>
      <c r="O290"/>
      <c r="P290"/>
      <c r="Q290"/>
      <c r="R290"/>
      <c r="S290"/>
      <c r="T290"/>
      <c r="U290"/>
      <c r="V290"/>
      <c r="W290"/>
      <c r="X290"/>
      <c r="Y290"/>
      <c r="Z290"/>
      <c r="AA290"/>
      <c r="AB290"/>
      <c r="AC290"/>
      <c r="AD290"/>
      <c r="AE290"/>
      <c r="AF290"/>
      <c r="AG290"/>
      <c r="AH290"/>
      <c r="AI290"/>
      <c r="AJ290"/>
      <c r="AK290"/>
      <c r="AL290"/>
      <c r="AM290"/>
      <c r="AN290"/>
      <c r="AO290"/>
      <c r="AP290"/>
      <c r="AQ290"/>
      <c r="AR290"/>
      <c r="AS290"/>
      <c r="AT290"/>
      <c r="AU290"/>
      <c r="AV290"/>
      <c r="AW290"/>
      <c r="AX290"/>
      <c r="AY290"/>
      <c r="AZ290"/>
      <c r="BA290"/>
      <c r="BB290"/>
      <c r="BC290"/>
      <c r="BD290"/>
      <c r="BE290"/>
      <c r="BF290"/>
      <c r="BG290"/>
      <c r="BH290"/>
      <c r="BI290"/>
      <c r="BJ290"/>
      <c r="BK290"/>
      <c r="BL290"/>
      <c r="BM290"/>
      <c r="BN290"/>
      <c r="BO290"/>
      <c r="BP290"/>
      <c r="BQ290"/>
      <c r="BR290"/>
      <c r="BS290"/>
      <c r="BT290"/>
      <c r="BU290"/>
      <c r="BV290"/>
      <c r="BW290"/>
      <c r="BX290"/>
      <c r="BY290"/>
      <c r="BZ290"/>
      <c r="CA290"/>
      <c r="CB290"/>
      <c r="CC290"/>
      <c r="CD290"/>
      <c r="CE290"/>
      <c r="CF290"/>
      <c r="CG290"/>
      <c r="CH290"/>
      <c r="CI290"/>
      <c r="CJ290"/>
      <c r="CK290"/>
      <c r="CL290"/>
      <c r="CM290"/>
      <c r="CN290"/>
      <c r="CO290"/>
      <c r="CP290"/>
      <c r="CQ290"/>
      <c r="CR290"/>
      <c r="CS290"/>
      <c r="CT290"/>
      <c r="CU290"/>
      <c r="CV290"/>
      <c r="CW290"/>
      <c r="CX290"/>
      <c r="CY290"/>
      <c r="CZ290"/>
      <c r="DA290"/>
      <c r="DB290"/>
      <c r="DC290"/>
      <c r="DD290"/>
      <c r="DE290"/>
      <c r="DF290"/>
      <c r="DG290"/>
      <c r="DH290"/>
      <c r="DI290"/>
      <c r="DJ290"/>
      <c r="DK290"/>
      <c r="DL290"/>
      <c r="DM290"/>
      <c r="DN290"/>
      <c r="DO290"/>
      <c r="DP290"/>
      <c r="DQ290"/>
      <c r="DR290"/>
      <c r="DS290"/>
      <c r="DT290"/>
      <c r="DU290"/>
      <c r="DV290"/>
      <c r="DW290"/>
      <c r="DX290"/>
      <c r="DY290"/>
      <c r="DZ290"/>
      <c r="EA290"/>
      <c r="EB290"/>
      <c r="EC290"/>
      <c r="ED290"/>
      <c r="EE290"/>
      <c r="EF290"/>
      <c r="EG290"/>
      <c r="EH290"/>
      <c r="EI290"/>
      <c r="EJ290"/>
      <c r="EK290"/>
      <c r="EL290"/>
      <c r="EM290"/>
      <c r="EN290"/>
      <c r="EO290"/>
      <c r="EP290"/>
      <c r="EQ290"/>
      <c r="ER290"/>
      <c r="ES290"/>
      <c r="ET290"/>
      <c r="EU290"/>
      <c r="EV290"/>
      <c r="EW290"/>
      <c r="EX290"/>
      <c r="EY290"/>
      <c r="EZ290"/>
      <c r="FA290"/>
      <c r="FB290"/>
      <c r="FC290"/>
      <c r="FD290"/>
      <c r="FE290"/>
      <c r="FF290"/>
      <c r="FG290"/>
      <c r="FH290"/>
      <c r="FI290"/>
      <c r="FJ290"/>
      <c r="FK290"/>
      <c r="FL290"/>
      <c r="FM290"/>
      <c r="FN290"/>
      <c r="FO290"/>
    </row>
    <row r="291" spans="1:171" s="96" customFormat="1" x14ac:dyDescent="0.2">
      <c r="A291"/>
      <c r="B291"/>
      <c r="C291"/>
      <c r="D291"/>
      <c r="E291"/>
      <c r="F291" s="158"/>
      <c r="G291"/>
      <c r="H291"/>
      <c r="I291"/>
      <c r="J291" s="158"/>
      <c r="K291"/>
      <c r="L291" s="165"/>
      <c r="M291" s="158"/>
      <c r="N291"/>
      <c r="O291"/>
      <c r="P291"/>
      <c r="Q291"/>
      <c r="R291"/>
      <c r="S291"/>
      <c r="T291"/>
      <c r="U291"/>
      <c r="V291"/>
      <c r="W291"/>
      <c r="X291"/>
      <c r="Y291"/>
      <c r="Z291"/>
      <c r="AA291"/>
      <c r="AB291"/>
      <c r="AC291"/>
      <c r="AD291"/>
      <c r="AE291"/>
      <c r="AF291"/>
      <c r="AG291"/>
      <c r="AH291"/>
      <c r="AI291"/>
      <c r="AJ291"/>
      <c r="AK291"/>
      <c r="AL291"/>
      <c r="AM291"/>
      <c r="AN291"/>
      <c r="AO291"/>
      <c r="AP291"/>
      <c r="AQ291"/>
      <c r="AR291"/>
      <c r="AS291"/>
      <c r="AT291"/>
      <c r="AU291"/>
      <c r="AV291"/>
      <c r="AW291"/>
      <c r="AX291"/>
      <c r="AY291"/>
      <c r="AZ291"/>
      <c r="BA291"/>
      <c r="BB291"/>
      <c r="BC291"/>
      <c r="BD291"/>
      <c r="BE291"/>
      <c r="BF291"/>
      <c r="BG291"/>
      <c r="BH291"/>
      <c r="BI291"/>
      <c r="BJ291"/>
      <c r="BK291"/>
      <c r="BL291"/>
      <c r="BM291"/>
      <c r="BN291"/>
      <c r="BO291"/>
      <c r="BP291"/>
      <c r="BQ291"/>
      <c r="BR291"/>
      <c r="BS291"/>
      <c r="BT291"/>
      <c r="BU291"/>
      <c r="BV291"/>
      <c r="BW291"/>
      <c r="BX291"/>
      <c r="BY291"/>
      <c r="BZ291"/>
      <c r="CA291"/>
      <c r="CB291"/>
      <c r="CC291"/>
      <c r="CD291"/>
      <c r="CE291"/>
      <c r="CF291"/>
      <c r="CG291"/>
      <c r="CH291"/>
      <c r="CI291"/>
      <c r="CJ291"/>
      <c r="CK291"/>
      <c r="CL291"/>
      <c r="CM291"/>
      <c r="CN291"/>
      <c r="CO291"/>
      <c r="CP291"/>
      <c r="CQ291"/>
      <c r="CR291"/>
      <c r="CS291"/>
      <c r="CT291"/>
      <c r="CU291"/>
      <c r="CV291"/>
      <c r="CW291"/>
      <c r="CX291"/>
      <c r="CY291"/>
      <c r="CZ291"/>
      <c r="DA291"/>
      <c r="DB291"/>
      <c r="DC291"/>
      <c r="DD291"/>
      <c r="DE291"/>
      <c r="DF291"/>
      <c r="DG291"/>
      <c r="DH291"/>
      <c r="DI291"/>
      <c r="DJ291"/>
      <c r="DK291"/>
      <c r="DL291"/>
      <c r="DM291"/>
      <c r="DN291"/>
      <c r="DO291"/>
      <c r="DP291"/>
      <c r="DQ291"/>
      <c r="DR291"/>
      <c r="DS291"/>
      <c r="DT291"/>
      <c r="DU291"/>
      <c r="DV291"/>
      <c r="DW291"/>
      <c r="DX291"/>
      <c r="DY291"/>
      <c r="DZ291"/>
      <c r="EA291"/>
      <c r="EB291"/>
      <c r="EC291"/>
      <c r="ED291"/>
      <c r="EE291"/>
      <c r="EF291"/>
      <c r="EG291"/>
      <c r="EH291"/>
      <c r="EI291"/>
      <c r="EJ291"/>
      <c r="EK291"/>
      <c r="EL291"/>
      <c r="EM291"/>
      <c r="EN291"/>
      <c r="EO291"/>
      <c r="EP291"/>
      <c r="EQ291"/>
      <c r="ER291"/>
      <c r="ES291"/>
      <c r="ET291"/>
      <c r="EU291"/>
      <c r="EV291"/>
      <c r="EW291"/>
      <c r="EX291"/>
      <c r="EY291"/>
      <c r="EZ291"/>
      <c r="FA291"/>
      <c r="FB291"/>
      <c r="FC291"/>
      <c r="FD291"/>
      <c r="FE291"/>
      <c r="FF291"/>
      <c r="FG291"/>
      <c r="FH291"/>
      <c r="FI291"/>
      <c r="FJ291"/>
      <c r="FK291"/>
      <c r="FL291"/>
      <c r="FM291"/>
      <c r="FN291"/>
      <c r="FO291"/>
    </row>
    <row r="292" spans="1:171" s="96" customFormat="1" x14ac:dyDescent="0.2">
      <c r="A292"/>
      <c r="B292"/>
      <c r="C292"/>
      <c r="D292"/>
      <c r="E292"/>
      <c r="F292" s="158"/>
      <c r="G292"/>
      <c r="H292"/>
      <c r="I292"/>
      <c r="J292" s="158"/>
      <c r="K292"/>
      <c r="L292" s="165"/>
      <c r="M292" s="158"/>
      <c r="N292"/>
      <c r="O292"/>
      <c r="P292"/>
      <c r="Q292"/>
      <c r="R292"/>
      <c r="S292"/>
      <c r="T292"/>
      <c r="U292"/>
      <c r="V292"/>
      <c r="W292"/>
      <c r="X292"/>
      <c r="Y292"/>
      <c r="Z292"/>
      <c r="AA292"/>
      <c r="AB292"/>
      <c r="AC292"/>
      <c r="AD292"/>
      <c r="AE292"/>
      <c r="AF292"/>
      <c r="AG292"/>
      <c r="AH292"/>
      <c r="AI292"/>
      <c r="AJ292"/>
      <c r="AK292"/>
      <c r="AL292"/>
      <c r="AM292"/>
      <c r="AN292"/>
      <c r="AO292"/>
      <c r="AP292"/>
      <c r="AQ292"/>
      <c r="AR292"/>
      <c r="AS292"/>
      <c r="AT292"/>
      <c r="AU292"/>
      <c r="AV292"/>
      <c r="AW292"/>
      <c r="AX292"/>
      <c r="AY292"/>
      <c r="AZ292"/>
      <c r="BA292"/>
      <c r="BB292"/>
      <c r="BC292"/>
      <c r="BD292"/>
      <c r="BE292"/>
      <c r="BF292"/>
      <c r="BG292"/>
      <c r="BH292"/>
      <c r="BI292"/>
      <c r="BJ292"/>
      <c r="BK292"/>
      <c r="BL292"/>
      <c r="BM292"/>
      <c r="BN292"/>
      <c r="BO292"/>
      <c r="BP292"/>
      <c r="BQ292"/>
      <c r="BR292"/>
      <c r="BS292"/>
      <c r="BT292"/>
      <c r="BU292"/>
      <c r="BV292"/>
      <c r="BW292"/>
      <c r="BX292"/>
      <c r="BY292"/>
      <c r="BZ292"/>
      <c r="CA292"/>
      <c r="CB292"/>
      <c r="CC292"/>
      <c r="CD292"/>
      <c r="CE292"/>
      <c r="CF292"/>
      <c r="CG292"/>
      <c r="CH292"/>
      <c r="CI292"/>
      <c r="CJ292"/>
      <c r="CK292"/>
      <c r="CL292"/>
      <c r="CM292"/>
      <c r="CN292"/>
      <c r="CO292"/>
      <c r="CP292"/>
      <c r="CQ292"/>
      <c r="CR292"/>
      <c r="CS292"/>
      <c r="CT292"/>
      <c r="CU292"/>
      <c r="CV292"/>
      <c r="CW292"/>
      <c r="CX292"/>
      <c r="CY292"/>
      <c r="CZ292"/>
      <c r="DA292"/>
      <c r="DB292"/>
      <c r="DC292"/>
      <c r="DD292"/>
      <c r="DE292"/>
      <c r="DF292"/>
      <c r="DG292"/>
      <c r="DH292"/>
      <c r="DI292"/>
      <c r="DJ292"/>
      <c r="DK292"/>
      <c r="DL292"/>
      <c r="DM292"/>
      <c r="DN292"/>
      <c r="DO292"/>
      <c r="DP292"/>
      <c r="DQ292"/>
      <c r="DR292"/>
      <c r="DS292"/>
      <c r="DT292"/>
      <c r="DU292"/>
      <c r="DV292"/>
      <c r="DW292"/>
      <c r="DX292"/>
      <c r="DY292"/>
      <c r="DZ292"/>
      <c r="EA292"/>
      <c r="EB292"/>
      <c r="EC292"/>
      <c r="ED292"/>
      <c r="EE292"/>
      <c r="EF292"/>
      <c r="EG292"/>
      <c r="EH292"/>
      <c r="EI292"/>
      <c r="EJ292"/>
      <c r="EK292"/>
      <c r="EL292"/>
      <c r="EM292"/>
      <c r="EN292"/>
      <c r="EO292"/>
      <c r="EP292"/>
      <c r="EQ292"/>
      <c r="ER292"/>
      <c r="ES292"/>
      <c r="ET292"/>
      <c r="EU292"/>
      <c r="EV292"/>
      <c r="EW292"/>
      <c r="EX292"/>
      <c r="EY292"/>
      <c r="EZ292"/>
      <c r="FA292"/>
      <c r="FB292"/>
      <c r="FC292"/>
      <c r="FD292"/>
      <c r="FE292"/>
      <c r="FF292"/>
      <c r="FG292"/>
      <c r="FH292"/>
      <c r="FI292"/>
      <c r="FJ292"/>
      <c r="FK292"/>
      <c r="FL292"/>
      <c r="FM292"/>
      <c r="FN292"/>
      <c r="FO292"/>
    </row>
    <row r="293" spans="1:171" s="96" customFormat="1" x14ac:dyDescent="0.2">
      <c r="A293"/>
      <c r="B293"/>
      <c r="C293"/>
      <c r="D293"/>
      <c r="E293"/>
      <c r="F293" s="158"/>
      <c r="G293"/>
      <c r="H293"/>
      <c r="I293"/>
      <c r="J293" s="158"/>
      <c r="K293"/>
      <c r="L293" s="165"/>
      <c r="M293" s="158"/>
      <c r="N293"/>
      <c r="O293"/>
      <c r="P293"/>
      <c r="Q293"/>
      <c r="R293"/>
      <c r="S293"/>
      <c r="T293"/>
      <c r="U293"/>
      <c r="V293"/>
      <c r="W293"/>
      <c r="X293"/>
      <c r="Y293"/>
      <c r="Z293"/>
      <c r="AA293"/>
      <c r="AB293"/>
      <c r="AC293"/>
      <c r="AD293"/>
      <c r="AE293"/>
      <c r="AF293"/>
      <c r="AG293"/>
      <c r="AH293"/>
      <c r="AI293"/>
      <c r="AJ293"/>
      <c r="AK293"/>
      <c r="AL293"/>
      <c r="AM293"/>
      <c r="AN293"/>
      <c r="AO293"/>
      <c r="AP293"/>
      <c r="AQ293"/>
      <c r="AR293"/>
      <c r="AS293"/>
      <c r="AT293"/>
      <c r="AU293"/>
      <c r="AV293"/>
      <c r="AW293"/>
      <c r="AX293"/>
      <c r="AY293"/>
      <c r="AZ293"/>
      <c r="BA293"/>
      <c r="BB293"/>
      <c r="BC293"/>
      <c r="BD293"/>
      <c r="BE293"/>
      <c r="BF293"/>
      <c r="BG293"/>
      <c r="BH293"/>
      <c r="BI293"/>
      <c r="BJ293"/>
      <c r="BK293"/>
      <c r="BL293"/>
      <c r="BM293"/>
      <c r="BN293"/>
      <c r="BO293"/>
      <c r="BP293"/>
      <c r="BQ293"/>
      <c r="BR293"/>
      <c r="BS293"/>
      <c r="BT293"/>
      <c r="BU293"/>
      <c r="BV293"/>
      <c r="BW293"/>
      <c r="BX293"/>
      <c r="BY293"/>
      <c r="BZ293"/>
      <c r="CA293"/>
      <c r="CB293"/>
      <c r="CC293"/>
      <c r="CD293"/>
      <c r="CE293"/>
      <c r="CF293"/>
      <c r="CG293"/>
      <c r="CH293"/>
      <c r="CI293"/>
      <c r="CJ293"/>
      <c r="CK293"/>
      <c r="CL293"/>
      <c r="CM293"/>
      <c r="CN293"/>
      <c r="CO293"/>
      <c r="CP293"/>
      <c r="CQ293"/>
      <c r="CR293"/>
      <c r="CS293"/>
      <c r="CT293"/>
      <c r="CU293"/>
      <c r="CV293"/>
      <c r="CW293"/>
      <c r="CX293"/>
      <c r="CY293"/>
      <c r="CZ293"/>
      <c r="DA293"/>
      <c r="DB293"/>
      <c r="DC293"/>
      <c r="DD293"/>
      <c r="DE293"/>
      <c r="DF293"/>
      <c r="DG293"/>
      <c r="DH293"/>
      <c r="DI293"/>
      <c r="DJ293"/>
      <c r="DK293"/>
      <c r="DL293"/>
      <c r="DM293"/>
      <c r="DN293"/>
      <c r="DO293"/>
      <c r="DP293"/>
      <c r="DQ293"/>
      <c r="DR293"/>
      <c r="DS293"/>
      <c r="DT293"/>
      <c r="DU293"/>
      <c r="DV293"/>
      <c r="DW293"/>
      <c r="DX293"/>
      <c r="DY293"/>
      <c r="DZ293"/>
      <c r="EA293"/>
      <c r="EB293"/>
      <c r="EC293"/>
      <c r="ED293"/>
      <c r="EE293"/>
      <c r="EF293"/>
      <c r="EG293"/>
      <c r="EH293"/>
      <c r="EI293"/>
      <c r="EJ293"/>
      <c r="EK293"/>
      <c r="EL293"/>
      <c r="EM293"/>
      <c r="EN293"/>
      <c r="EO293"/>
      <c r="EP293"/>
      <c r="EQ293"/>
      <c r="ER293"/>
      <c r="ES293"/>
      <c r="ET293"/>
      <c r="EU293"/>
      <c r="EV293"/>
      <c r="EW293"/>
      <c r="EX293"/>
      <c r="EY293"/>
      <c r="EZ293"/>
      <c r="FA293"/>
      <c r="FB293"/>
      <c r="FC293"/>
      <c r="FD293"/>
      <c r="FE293"/>
      <c r="FF293"/>
      <c r="FG293"/>
      <c r="FH293"/>
      <c r="FI293"/>
      <c r="FJ293"/>
      <c r="FK293"/>
      <c r="FL293"/>
      <c r="FM293"/>
      <c r="FN293"/>
      <c r="FO293"/>
    </row>
    <row r="294" spans="1:171" s="96" customFormat="1" x14ac:dyDescent="0.2">
      <c r="A294"/>
      <c r="B294"/>
      <c r="C294"/>
      <c r="D294"/>
      <c r="E294"/>
      <c r="F294" s="158"/>
      <c r="G294"/>
      <c r="H294"/>
      <c r="I294"/>
      <c r="J294" s="158"/>
      <c r="K294"/>
      <c r="L294" s="165"/>
      <c r="M294" s="158"/>
      <c r="N294"/>
      <c r="O294"/>
      <c r="P294"/>
      <c r="Q294"/>
      <c r="R294"/>
      <c r="S294"/>
      <c r="T294"/>
      <c r="U294"/>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c r="CD294"/>
      <c r="CE294"/>
      <c r="CF294"/>
      <c r="CG294"/>
      <c r="CH294"/>
      <c r="CI294"/>
      <c r="CJ294"/>
      <c r="CK294"/>
      <c r="CL294"/>
      <c r="CM294"/>
      <c r="CN294"/>
      <c r="CO294"/>
      <c r="CP294"/>
      <c r="CQ294"/>
      <c r="CR294"/>
      <c r="CS294"/>
      <c r="CT294"/>
      <c r="CU294"/>
      <c r="CV294"/>
      <c r="CW294"/>
      <c r="CX294"/>
      <c r="CY294"/>
      <c r="CZ294"/>
      <c r="DA294"/>
      <c r="DB294"/>
      <c r="DC294"/>
      <c r="DD294"/>
      <c r="DE294"/>
      <c r="DF294"/>
      <c r="DG294"/>
      <c r="DH294"/>
      <c r="DI294"/>
      <c r="DJ294"/>
      <c r="DK294"/>
      <c r="DL294"/>
      <c r="DM294"/>
      <c r="DN294"/>
      <c r="DO294"/>
      <c r="DP294"/>
      <c r="DQ294"/>
      <c r="DR294"/>
      <c r="DS294"/>
      <c r="DT294"/>
      <c r="DU294"/>
      <c r="DV294"/>
      <c r="DW294"/>
      <c r="DX294"/>
      <c r="DY294"/>
      <c r="DZ294"/>
      <c r="EA294"/>
      <c r="EB294"/>
      <c r="EC294"/>
      <c r="ED294"/>
      <c r="EE294"/>
      <c r="EF294"/>
      <c r="EG294"/>
      <c r="EH294"/>
      <c r="EI294"/>
      <c r="EJ294"/>
      <c r="EK294"/>
      <c r="EL294"/>
      <c r="EM294"/>
      <c r="EN294"/>
      <c r="EO294"/>
      <c r="EP294"/>
      <c r="EQ294"/>
      <c r="ER294"/>
      <c r="ES294"/>
      <c r="ET294"/>
      <c r="EU294"/>
      <c r="EV294"/>
      <c r="EW294"/>
      <c r="EX294"/>
      <c r="EY294"/>
      <c r="EZ294"/>
      <c r="FA294"/>
      <c r="FB294"/>
      <c r="FC294"/>
      <c r="FD294"/>
      <c r="FE294"/>
      <c r="FF294"/>
      <c r="FG294"/>
      <c r="FH294"/>
      <c r="FI294"/>
      <c r="FJ294"/>
      <c r="FK294"/>
      <c r="FL294"/>
      <c r="FM294"/>
      <c r="FN294"/>
      <c r="FO294"/>
    </row>
    <row r="295" spans="1:171" s="96" customFormat="1" x14ac:dyDescent="0.2">
      <c r="A295"/>
      <c r="B295"/>
      <c r="C295"/>
      <c r="D295"/>
      <c r="E295"/>
      <c r="F295" s="158"/>
      <c r="G295"/>
      <c r="H295"/>
      <c r="I295"/>
      <c r="J295" s="158"/>
      <c r="K295"/>
      <c r="L295" s="165"/>
      <c r="M295" s="158"/>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c r="BG295"/>
      <c r="BH295"/>
      <c r="BI295"/>
      <c r="BJ295"/>
      <c r="BK295"/>
      <c r="BL295"/>
      <c r="BM295"/>
      <c r="BN295"/>
      <c r="BO295"/>
      <c r="BP295"/>
      <c r="BQ295"/>
      <c r="BR295"/>
      <c r="BS295"/>
      <c r="BT295"/>
      <c r="BU295"/>
      <c r="BV295"/>
      <c r="BW295"/>
      <c r="BX295"/>
      <c r="BY295"/>
      <c r="BZ295"/>
      <c r="CA295"/>
      <c r="CB295"/>
      <c r="CC295"/>
      <c r="CD295"/>
      <c r="CE295"/>
      <c r="CF295"/>
      <c r="CG295"/>
      <c r="CH295"/>
      <c r="CI295"/>
      <c r="CJ295"/>
      <c r="CK295"/>
      <c r="CL295"/>
      <c r="CM295"/>
      <c r="CN295"/>
      <c r="CO295"/>
      <c r="CP295"/>
      <c r="CQ295"/>
      <c r="CR295"/>
      <c r="CS295"/>
      <c r="CT295"/>
      <c r="CU295"/>
      <c r="CV295"/>
      <c r="CW295"/>
      <c r="CX295"/>
      <c r="CY295"/>
      <c r="CZ295"/>
      <c r="DA295"/>
      <c r="DB295"/>
      <c r="DC295"/>
      <c r="DD295"/>
      <c r="DE295"/>
      <c r="DF295"/>
      <c r="DG295"/>
      <c r="DH295"/>
      <c r="DI295"/>
      <c r="DJ295"/>
      <c r="DK295"/>
      <c r="DL295"/>
      <c r="DM295"/>
      <c r="DN295"/>
      <c r="DO295"/>
      <c r="DP295"/>
      <c r="DQ295"/>
      <c r="DR295"/>
      <c r="DS295"/>
      <c r="DT295"/>
      <c r="DU295"/>
      <c r="DV295"/>
      <c r="DW295"/>
      <c r="DX295"/>
      <c r="DY295"/>
      <c r="DZ295"/>
      <c r="EA295"/>
      <c r="EB295"/>
      <c r="EC295"/>
      <c r="ED295"/>
      <c r="EE295"/>
      <c r="EF295"/>
      <c r="EG295"/>
      <c r="EH295"/>
      <c r="EI295"/>
      <c r="EJ295"/>
      <c r="EK295"/>
      <c r="EL295"/>
      <c r="EM295"/>
      <c r="EN295"/>
      <c r="EO295"/>
      <c r="EP295"/>
      <c r="EQ295"/>
      <c r="ER295"/>
      <c r="ES295"/>
      <c r="ET295"/>
      <c r="EU295"/>
      <c r="EV295"/>
      <c r="EW295"/>
      <c r="EX295"/>
      <c r="EY295"/>
      <c r="EZ295"/>
      <c r="FA295"/>
      <c r="FB295"/>
      <c r="FC295"/>
      <c r="FD295"/>
      <c r="FE295"/>
      <c r="FF295"/>
      <c r="FG295"/>
      <c r="FH295"/>
      <c r="FI295"/>
      <c r="FJ295"/>
      <c r="FK295"/>
      <c r="FL295"/>
      <c r="FM295"/>
      <c r="FN295"/>
      <c r="FO295"/>
    </row>
    <row r="296" spans="1:171" s="96" customFormat="1" x14ac:dyDescent="0.2">
      <c r="A296"/>
      <c r="B296"/>
      <c r="C296"/>
      <c r="D296"/>
      <c r="E296"/>
      <c r="F296" s="158"/>
      <c r="G296"/>
      <c r="H296"/>
      <c r="I296"/>
      <c r="J296" s="158"/>
      <c r="K296"/>
      <c r="L296" s="165"/>
      <c r="M296" s="158"/>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c r="BT296"/>
      <c r="BU296"/>
      <c r="BV296"/>
      <c r="BW296"/>
      <c r="BX296"/>
      <c r="BY296"/>
      <c r="BZ296"/>
      <c r="CA296"/>
      <c r="CB296"/>
      <c r="CC296"/>
      <c r="CD296"/>
      <c r="CE296"/>
      <c r="CF296"/>
      <c r="CG296"/>
      <c r="CH296"/>
      <c r="CI296"/>
      <c r="CJ296"/>
      <c r="CK296"/>
      <c r="CL296"/>
      <c r="CM296"/>
      <c r="CN296"/>
      <c r="CO296"/>
      <c r="CP296"/>
      <c r="CQ296"/>
      <c r="CR296"/>
      <c r="CS296"/>
      <c r="CT296"/>
      <c r="CU296"/>
      <c r="CV296"/>
      <c r="CW296"/>
      <c r="CX296"/>
      <c r="CY296"/>
      <c r="CZ296"/>
      <c r="DA296"/>
      <c r="DB296"/>
      <c r="DC296"/>
      <c r="DD296"/>
      <c r="DE296"/>
      <c r="DF296"/>
      <c r="DG296"/>
      <c r="DH296"/>
      <c r="DI296"/>
      <c r="DJ296"/>
      <c r="DK296"/>
      <c r="DL296"/>
      <c r="DM296"/>
      <c r="DN296"/>
      <c r="DO296"/>
      <c r="DP296"/>
      <c r="DQ296"/>
      <c r="DR296"/>
      <c r="DS296"/>
      <c r="DT296"/>
      <c r="DU296"/>
      <c r="DV296"/>
      <c r="DW296"/>
      <c r="DX296"/>
      <c r="DY296"/>
      <c r="DZ296"/>
      <c r="EA296"/>
      <c r="EB296"/>
      <c r="EC296"/>
      <c r="ED296"/>
      <c r="EE296"/>
      <c r="EF296"/>
      <c r="EG296"/>
      <c r="EH296"/>
      <c r="EI296"/>
      <c r="EJ296"/>
      <c r="EK296"/>
      <c r="EL296"/>
      <c r="EM296"/>
      <c r="EN296"/>
      <c r="EO296"/>
      <c r="EP296"/>
      <c r="EQ296"/>
      <c r="ER296"/>
      <c r="ES296"/>
      <c r="ET296"/>
      <c r="EU296"/>
      <c r="EV296"/>
      <c r="EW296"/>
      <c r="EX296"/>
      <c r="EY296"/>
      <c r="EZ296"/>
      <c r="FA296"/>
      <c r="FB296"/>
      <c r="FC296"/>
      <c r="FD296"/>
      <c r="FE296"/>
      <c r="FF296"/>
      <c r="FG296"/>
      <c r="FH296"/>
      <c r="FI296"/>
      <c r="FJ296"/>
      <c r="FK296"/>
      <c r="FL296"/>
      <c r="FM296"/>
      <c r="FN296"/>
      <c r="FO296"/>
    </row>
    <row r="297" spans="1:171" s="96" customFormat="1" x14ac:dyDescent="0.2">
      <c r="A297"/>
      <c r="B297"/>
      <c r="C297"/>
      <c r="D297"/>
      <c r="E297"/>
      <c r="F297" s="158"/>
      <c r="G297"/>
      <c r="H297"/>
      <c r="I297"/>
      <c r="J297" s="158"/>
      <c r="K297"/>
      <c r="L297" s="165"/>
      <c r="M297" s="158"/>
      <c r="N297"/>
      <c r="O297"/>
      <c r="P297"/>
      <c r="Q297"/>
      <c r="R297"/>
      <c r="S297"/>
      <c r="T297"/>
      <c r="U297"/>
      <c r="V297"/>
      <c r="W297"/>
      <c r="X297"/>
      <c r="Y297"/>
      <c r="Z297"/>
      <c r="AA297"/>
      <c r="AB297"/>
      <c r="AC297"/>
      <c r="AD297"/>
      <c r="AE297"/>
      <c r="AF297"/>
      <c r="AG297"/>
      <c r="AH297"/>
      <c r="AI297"/>
      <c r="AJ297"/>
      <c r="AK297"/>
      <c r="AL297"/>
      <c r="AM297"/>
      <c r="AN297"/>
      <c r="AO297"/>
      <c r="AP297"/>
      <c r="AQ297"/>
      <c r="AR297"/>
      <c r="AS297"/>
      <c r="AT297"/>
      <c r="AU297"/>
      <c r="AV297"/>
      <c r="AW297"/>
      <c r="AX297"/>
      <c r="AY297"/>
      <c r="AZ297"/>
      <c r="BA297"/>
      <c r="BB297"/>
      <c r="BC297"/>
      <c r="BD297"/>
      <c r="BE297"/>
      <c r="BF297"/>
      <c r="BG297"/>
      <c r="BH297"/>
      <c r="BI297"/>
      <c r="BJ297"/>
      <c r="BK297"/>
      <c r="BL297"/>
      <c r="BM297"/>
      <c r="BN297"/>
      <c r="BO297"/>
      <c r="BP297"/>
      <c r="BQ297"/>
      <c r="BR297"/>
      <c r="BS297"/>
      <c r="BT297"/>
      <c r="BU297"/>
      <c r="BV297"/>
      <c r="BW297"/>
      <c r="BX297"/>
      <c r="BY297"/>
      <c r="BZ297"/>
      <c r="CA297"/>
      <c r="CB297"/>
      <c r="CC297"/>
      <c r="CD297"/>
      <c r="CE297"/>
      <c r="CF297"/>
      <c r="CG297"/>
      <c r="CH297"/>
      <c r="CI297"/>
      <c r="CJ297"/>
      <c r="CK297"/>
      <c r="CL297"/>
      <c r="CM297"/>
      <c r="CN297"/>
      <c r="CO297"/>
      <c r="CP297"/>
      <c r="CQ297"/>
      <c r="CR297"/>
      <c r="CS297"/>
      <c r="CT297"/>
      <c r="CU297"/>
      <c r="CV297"/>
      <c r="CW297"/>
      <c r="CX297"/>
      <c r="CY297"/>
      <c r="CZ297"/>
      <c r="DA297"/>
      <c r="DB297"/>
      <c r="DC297"/>
      <c r="DD297"/>
      <c r="DE297"/>
      <c r="DF297"/>
      <c r="DG297"/>
      <c r="DH297"/>
      <c r="DI297"/>
      <c r="DJ297"/>
      <c r="DK297"/>
      <c r="DL297"/>
      <c r="DM297"/>
      <c r="DN297"/>
      <c r="DO297"/>
      <c r="DP297"/>
      <c r="DQ297"/>
      <c r="DR297"/>
      <c r="DS297"/>
      <c r="DT297"/>
      <c r="DU297"/>
      <c r="DV297"/>
      <c r="DW297"/>
      <c r="DX297"/>
      <c r="DY297"/>
      <c r="DZ297"/>
      <c r="EA297"/>
      <c r="EB297"/>
      <c r="EC297"/>
      <c r="ED297"/>
      <c r="EE297"/>
      <c r="EF297"/>
      <c r="EG297"/>
      <c r="EH297"/>
      <c r="EI297"/>
      <c r="EJ297"/>
      <c r="EK297"/>
      <c r="EL297"/>
      <c r="EM297"/>
      <c r="EN297"/>
      <c r="EO297"/>
      <c r="EP297"/>
      <c r="EQ297"/>
      <c r="ER297"/>
      <c r="ES297"/>
      <c r="ET297"/>
      <c r="EU297"/>
      <c r="EV297"/>
      <c r="EW297"/>
      <c r="EX297"/>
      <c r="EY297"/>
      <c r="EZ297"/>
      <c r="FA297"/>
      <c r="FB297"/>
      <c r="FC297"/>
      <c r="FD297"/>
      <c r="FE297"/>
      <c r="FF297"/>
      <c r="FG297"/>
      <c r="FH297"/>
      <c r="FI297"/>
      <c r="FJ297"/>
      <c r="FK297"/>
      <c r="FL297"/>
      <c r="FM297"/>
      <c r="FN297"/>
      <c r="FO297"/>
    </row>
    <row r="298" spans="1:171" s="96" customFormat="1" x14ac:dyDescent="0.2">
      <c r="A298"/>
      <c r="B298"/>
      <c r="C298"/>
      <c r="D298"/>
      <c r="E298"/>
      <c r="F298" s="158"/>
      <c r="G298"/>
      <c r="H298"/>
      <c r="I298"/>
      <c r="J298" s="158"/>
      <c r="K298"/>
      <c r="L298" s="165"/>
      <c r="M298" s="158"/>
      <c r="N298"/>
      <c r="O298"/>
      <c r="P298"/>
      <c r="Q298"/>
      <c r="R298"/>
      <c r="S298"/>
      <c r="T298"/>
      <c r="U298"/>
      <c r="V298"/>
      <c r="W298"/>
      <c r="X298"/>
      <c r="Y298"/>
      <c r="Z298"/>
      <c r="AA298"/>
      <c r="AB298"/>
      <c r="AC298"/>
      <c r="AD298"/>
      <c r="AE298"/>
      <c r="AF298"/>
      <c r="AG298"/>
      <c r="AH298"/>
      <c r="AI298"/>
      <c r="AJ298"/>
      <c r="AK298"/>
      <c r="AL298"/>
      <c r="AM298"/>
      <c r="AN298"/>
      <c r="AO298"/>
      <c r="AP298"/>
      <c r="AQ298"/>
      <c r="AR298"/>
      <c r="AS298"/>
      <c r="AT298"/>
      <c r="AU298"/>
      <c r="AV298"/>
      <c r="AW298"/>
      <c r="AX298"/>
      <c r="AY298"/>
      <c r="AZ298"/>
      <c r="BA298"/>
      <c r="BB298"/>
      <c r="BC298"/>
      <c r="BD298"/>
      <c r="BE298"/>
      <c r="BF298"/>
      <c r="BG298"/>
      <c r="BH298"/>
      <c r="BI298"/>
      <c r="BJ298"/>
      <c r="BK298"/>
      <c r="BL298"/>
      <c r="BM298"/>
      <c r="BN298"/>
      <c r="BO298"/>
      <c r="BP298"/>
      <c r="BQ298"/>
      <c r="BR298"/>
      <c r="BS298"/>
      <c r="BT298"/>
      <c r="BU298"/>
      <c r="BV298"/>
      <c r="BW298"/>
      <c r="BX298"/>
      <c r="BY298"/>
      <c r="BZ298"/>
      <c r="CA298"/>
      <c r="CB298"/>
      <c r="CC298"/>
      <c r="CD298"/>
      <c r="CE298"/>
      <c r="CF298"/>
      <c r="CG298"/>
      <c r="CH298"/>
      <c r="CI298"/>
      <c r="CJ298"/>
      <c r="CK298"/>
      <c r="CL298"/>
      <c r="CM298"/>
      <c r="CN298"/>
      <c r="CO298"/>
      <c r="CP298"/>
      <c r="CQ298"/>
      <c r="CR298"/>
      <c r="CS298"/>
      <c r="CT298"/>
      <c r="CU298"/>
      <c r="CV298"/>
      <c r="CW298"/>
      <c r="CX298"/>
      <c r="CY298"/>
      <c r="CZ298"/>
      <c r="DA298"/>
      <c r="DB298"/>
      <c r="DC298"/>
      <c r="DD298"/>
      <c r="DE298"/>
      <c r="DF298"/>
      <c r="DG298"/>
      <c r="DH298"/>
      <c r="DI298"/>
      <c r="DJ298"/>
      <c r="DK298"/>
      <c r="DL298"/>
      <c r="DM298"/>
      <c r="DN298"/>
      <c r="DO298"/>
      <c r="DP298"/>
      <c r="DQ298"/>
      <c r="DR298"/>
      <c r="DS298"/>
      <c r="DT298"/>
      <c r="DU298"/>
      <c r="DV298"/>
      <c r="DW298"/>
      <c r="DX298"/>
      <c r="DY298"/>
      <c r="DZ298"/>
      <c r="EA298"/>
      <c r="EB298"/>
      <c r="EC298"/>
      <c r="ED298"/>
      <c r="EE298"/>
      <c r="EF298"/>
      <c r="EG298"/>
      <c r="EH298"/>
      <c r="EI298"/>
      <c r="EJ298"/>
      <c r="EK298"/>
      <c r="EL298"/>
      <c r="EM298"/>
      <c r="EN298"/>
      <c r="EO298"/>
      <c r="EP298"/>
      <c r="EQ298"/>
      <c r="ER298"/>
      <c r="ES298"/>
      <c r="ET298"/>
      <c r="EU298"/>
      <c r="EV298"/>
      <c r="EW298"/>
      <c r="EX298"/>
      <c r="EY298"/>
      <c r="EZ298"/>
      <c r="FA298"/>
      <c r="FB298"/>
      <c r="FC298"/>
      <c r="FD298"/>
      <c r="FE298"/>
      <c r="FF298"/>
      <c r="FG298"/>
      <c r="FH298"/>
      <c r="FI298"/>
      <c r="FJ298"/>
      <c r="FK298"/>
      <c r="FL298"/>
      <c r="FM298"/>
      <c r="FN298"/>
      <c r="FO298"/>
    </row>
    <row r="299" spans="1:171" s="96" customFormat="1" x14ac:dyDescent="0.2">
      <c r="A299"/>
      <c r="B299"/>
      <c r="C299"/>
      <c r="D299"/>
      <c r="E299"/>
      <c r="F299" s="158"/>
      <c r="G299"/>
      <c r="H299"/>
      <c r="I299"/>
      <c r="J299" s="158"/>
      <c r="K299"/>
      <c r="L299" s="165"/>
      <c r="M299" s="158"/>
      <c r="N299"/>
      <c r="O299"/>
      <c r="P299"/>
      <c r="Q299"/>
      <c r="R299"/>
      <c r="S299"/>
      <c r="T299"/>
      <c r="U299"/>
      <c r="V299"/>
      <c r="W299"/>
      <c r="X299"/>
      <c r="Y299"/>
      <c r="Z299"/>
      <c r="AA299"/>
      <c r="AB299"/>
      <c r="AC299"/>
      <c r="AD299"/>
      <c r="AE299"/>
      <c r="AF299"/>
      <c r="AG299"/>
      <c r="AH299"/>
      <c r="AI299"/>
      <c r="AJ299"/>
      <c r="AK299"/>
      <c r="AL299"/>
      <c r="AM299"/>
      <c r="AN299"/>
      <c r="AO299"/>
      <c r="AP299"/>
      <c r="AQ299"/>
      <c r="AR299"/>
      <c r="AS299"/>
      <c r="AT299"/>
      <c r="AU299"/>
      <c r="AV299"/>
      <c r="AW299"/>
      <c r="AX299"/>
      <c r="AY299"/>
      <c r="AZ299"/>
      <c r="BA299"/>
      <c r="BB299"/>
      <c r="BC299"/>
      <c r="BD299"/>
      <c r="BE299"/>
      <c r="BF299"/>
      <c r="BG299"/>
      <c r="BH299"/>
      <c r="BI299"/>
      <c r="BJ299"/>
      <c r="BK299"/>
      <c r="BL299"/>
      <c r="BM299"/>
      <c r="BN299"/>
      <c r="BO299"/>
      <c r="BP299"/>
      <c r="BQ299"/>
      <c r="BR299"/>
      <c r="BS299"/>
      <c r="BT299"/>
      <c r="BU299"/>
      <c r="BV299"/>
      <c r="BW299"/>
      <c r="BX299"/>
      <c r="BY299"/>
      <c r="BZ299"/>
      <c r="CA299"/>
      <c r="CB299"/>
      <c r="CC299"/>
      <c r="CD299"/>
      <c r="CE299"/>
      <c r="CF299"/>
      <c r="CG299"/>
      <c r="CH299"/>
      <c r="CI299"/>
      <c r="CJ299"/>
      <c r="CK299"/>
      <c r="CL299"/>
      <c r="CM299"/>
      <c r="CN299"/>
      <c r="CO299"/>
      <c r="CP299"/>
      <c r="CQ299"/>
      <c r="CR299"/>
      <c r="CS299"/>
      <c r="CT299"/>
      <c r="CU299"/>
      <c r="CV299"/>
      <c r="CW299"/>
      <c r="CX299"/>
      <c r="CY299"/>
      <c r="CZ299"/>
      <c r="DA299"/>
      <c r="DB299"/>
      <c r="DC299"/>
      <c r="DD299"/>
      <c r="DE299"/>
      <c r="DF299"/>
      <c r="DG299"/>
      <c r="DH299"/>
      <c r="DI299"/>
      <c r="DJ299"/>
      <c r="DK299"/>
      <c r="DL299"/>
      <c r="DM299"/>
      <c r="DN299"/>
      <c r="DO299"/>
      <c r="DP299"/>
      <c r="DQ299"/>
      <c r="DR299"/>
      <c r="DS299"/>
      <c r="DT299"/>
      <c r="DU299"/>
      <c r="DV299"/>
      <c r="DW299"/>
      <c r="DX299"/>
      <c r="DY299"/>
      <c r="DZ299"/>
      <c r="EA299"/>
      <c r="EB299"/>
      <c r="EC299"/>
      <c r="ED299"/>
      <c r="EE299"/>
      <c r="EF299"/>
      <c r="EG299"/>
      <c r="EH299"/>
      <c r="EI299"/>
      <c r="EJ299"/>
      <c r="EK299"/>
      <c r="EL299"/>
      <c r="EM299"/>
      <c r="EN299"/>
      <c r="EO299"/>
      <c r="EP299"/>
      <c r="EQ299"/>
      <c r="ER299"/>
      <c r="ES299"/>
      <c r="ET299"/>
      <c r="EU299"/>
      <c r="EV299"/>
      <c r="EW299"/>
      <c r="EX299"/>
      <c r="EY299"/>
      <c r="EZ299"/>
      <c r="FA299"/>
      <c r="FB299"/>
      <c r="FC299"/>
      <c r="FD299"/>
      <c r="FE299"/>
      <c r="FF299"/>
      <c r="FG299"/>
      <c r="FH299"/>
      <c r="FI299"/>
      <c r="FJ299"/>
      <c r="FK299"/>
      <c r="FL299"/>
      <c r="FM299"/>
      <c r="FN299"/>
      <c r="FO299"/>
    </row>
    <row r="300" spans="1:171" s="96" customFormat="1" x14ac:dyDescent="0.2">
      <c r="A300"/>
      <c r="B300"/>
      <c r="C300"/>
      <c r="D300"/>
      <c r="E300"/>
      <c r="F300" s="158"/>
      <c r="G300"/>
      <c r="H300"/>
      <c r="I300"/>
      <c r="J300" s="158"/>
      <c r="K300"/>
      <c r="L300" s="165"/>
      <c r="M300" s="158"/>
      <c r="N300"/>
      <c r="O300"/>
      <c r="P300"/>
      <c r="Q300"/>
      <c r="R300"/>
      <c r="S300"/>
      <c r="T300"/>
      <c r="U300"/>
      <c r="V300"/>
      <c r="W300"/>
      <c r="X300"/>
      <c r="Y300"/>
      <c r="Z300"/>
      <c r="AA300"/>
      <c r="AB300"/>
      <c r="AC300"/>
      <c r="AD300"/>
      <c r="AE300"/>
      <c r="AF300"/>
      <c r="AG300"/>
      <c r="AH300"/>
      <c r="AI300"/>
      <c r="AJ300"/>
      <c r="AK300"/>
      <c r="AL300"/>
      <c r="AM300"/>
      <c r="AN300"/>
      <c r="AO300"/>
      <c r="AP300"/>
      <c r="AQ300"/>
      <c r="AR300"/>
      <c r="AS300"/>
      <c r="AT300"/>
      <c r="AU300"/>
      <c r="AV300"/>
      <c r="AW300"/>
      <c r="AX300"/>
      <c r="AY300"/>
      <c r="AZ300"/>
      <c r="BA300"/>
      <c r="BB300"/>
      <c r="BC300"/>
      <c r="BD300"/>
      <c r="BE300"/>
      <c r="BF300"/>
      <c r="BG300"/>
      <c r="BH300"/>
      <c r="BI300"/>
      <c r="BJ300"/>
      <c r="BK300"/>
      <c r="BL300"/>
      <c r="BM300"/>
      <c r="BN300"/>
      <c r="BO300"/>
      <c r="BP300"/>
      <c r="BQ300"/>
      <c r="BR300"/>
      <c r="BS300"/>
      <c r="BT300"/>
      <c r="BU300"/>
      <c r="BV300"/>
      <c r="BW300"/>
      <c r="BX300"/>
      <c r="BY300"/>
      <c r="BZ300"/>
      <c r="CA300"/>
      <c r="CB300"/>
      <c r="CC300"/>
      <c r="CD300"/>
      <c r="CE300"/>
      <c r="CF300"/>
      <c r="CG300"/>
      <c r="CH300"/>
      <c r="CI300"/>
      <c r="CJ300"/>
      <c r="CK300"/>
      <c r="CL300"/>
      <c r="CM300"/>
      <c r="CN300"/>
      <c r="CO300"/>
      <c r="CP300"/>
      <c r="CQ300"/>
      <c r="CR300"/>
      <c r="CS300"/>
      <c r="CT300"/>
      <c r="CU300"/>
      <c r="CV300"/>
      <c r="CW300"/>
      <c r="CX300"/>
      <c r="CY300"/>
      <c r="CZ300"/>
      <c r="DA300"/>
      <c r="DB300"/>
      <c r="DC300"/>
      <c r="DD300"/>
      <c r="DE300"/>
      <c r="DF300"/>
      <c r="DG300"/>
      <c r="DH300"/>
      <c r="DI300"/>
      <c r="DJ300"/>
      <c r="DK300"/>
      <c r="DL300"/>
      <c r="DM300"/>
      <c r="DN300"/>
      <c r="DO300"/>
      <c r="DP300"/>
      <c r="DQ300"/>
      <c r="DR300"/>
      <c r="DS300"/>
      <c r="DT300"/>
      <c r="DU300"/>
      <c r="DV300"/>
      <c r="DW300"/>
      <c r="DX300"/>
      <c r="DY300"/>
      <c r="DZ300"/>
      <c r="EA300"/>
      <c r="EB300"/>
      <c r="EC300"/>
      <c r="ED300"/>
      <c r="EE300"/>
      <c r="EF300"/>
      <c r="EG300"/>
      <c r="EH300"/>
      <c r="EI300"/>
      <c r="EJ300"/>
      <c r="EK300"/>
      <c r="EL300"/>
      <c r="EM300"/>
      <c r="EN300"/>
      <c r="EO300"/>
      <c r="EP300"/>
      <c r="EQ300"/>
      <c r="ER300"/>
      <c r="ES300"/>
      <c r="ET300"/>
      <c r="EU300"/>
      <c r="EV300"/>
      <c r="EW300"/>
      <c r="EX300"/>
      <c r="EY300"/>
      <c r="EZ300"/>
      <c r="FA300"/>
      <c r="FB300"/>
      <c r="FC300"/>
      <c r="FD300"/>
      <c r="FE300"/>
      <c r="FF300"/>
      <c r="FG300"/>
      <c r="FH300"/>
      <c r="FI300"/>
      <c r="FJ300"/>
      <c r="FK300"/>
      <c r="FL300"/>
      <c r="FM300"/>
      <c r="FN300"/>
      <c r="FO300"/>
    </row>
    <row r="301" spans="1:171" s="96" customFormat="1" x14ac:dyDescent="0.2">
      <c r="A301"/>
      <c r="B301"/>
      <c r="C301"/>
      <c r="D301"/>
      <c r="E301"/>
      <c r="F301" s="158"/>
      <c r="G301"/>
      <c r="H301"/>
      <c r="I301"/>
      <c r="J301" s="158"/>
      <c r="K301"/>
      <c r="L301" s="165"/>
      <c r="M301" s="158"/>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c r="BS301"/>
      <c r="BT301"/>
      <c r="BU301"/>
      <c r="BV301"/>
      <c r="BW301"/>
      <c r="BX301"/>
      <c r="BY301"/>
      <c r="BZ301"/>
      <c r="CA301"/>
      <c r="CB301"/>
      <c r="CC301"/>
      <c r="CD301"/>
      <c r="CE301"/>
      <c r="CF301"/>
      <c r="CG301"/>
      <c r="CH301"/>
      <c r="CI301"/>
      <c r="CJ301"/>
      <c r="CK301"/>
      <c r="CL301"/>
      <c r="CM301"/>
      <c r="CN301"/>
      <c r="CO301"/>
      <c r="CP301"/>
      <c r="CQ301"/>
      <c r="CR301"/>
      <c r="CS301"/>
      <c r="CT301"/>
      <c r="CU301"/>
      <c r="CV301"/>
      <c r="CW301"/>
      <c r="CX301"/>
      <c r="CY301"/>
      <c r="CZ301"/>
      <c r="DA301"/>
      <c r="DB301"/>
      <c r="DC301"/>
      <c r="DD301"/>
      <c r="DE301"/>
      <c r="DF301"/>
      <c r="DG301"/>
      <c r="DH301"/>
      <c r="DI301"/>
      <c r="DJ301"/>
      <c r="DK301"/>
      <c r="DL301"/>
      <c r="DM301"/>
      <c r="DN301"/>
      <c r="DO301"/>
      <c r="DP301"/>
      <c r="DQ301"/>
      <c r="DR301"/>
      <c r="DS301"/>
      <c r="DT301"/>
      <c r="DU301"/>
      <c r="DV301"/>
      <c r="DW301"/>
      <c r="DX301"/>
      <c r="DY301"/>
      <c r="DZ301"/>
      <c r="EA301"/>
      <c r="EB301"/>
      <c r="EC301"/>
      <c r="ED301"/>
      <c r="EE301"/>
      <c r="EF301"/>
      <c r="EG301"/>
      <c r="EH301"/>
      <c r="EI301"/>
      <c r="EJ301"/>
      <c r="EK301"/>
      <c r="EL301"/>
      <c r="EM301"/>
      <c r="EN301"/>
      <c r="EO301"/>
      <c r="EP301"/>
      <c r="EQ301"/>
      <c r="ER301"/>
      <c r="ES301"/>
      <c r="ET301"/>
      <c r="EU301"/>
      <c r="EV301"/>
      <c r="EW301"/>
      <c r="EX301"/>
      <c r="EY301"/>
      <c r="EZ301"/>
      <c r="FA301"/>
      <c r="FB301"/>
      <c r="FC301"/>
      <c r="FD301"/>
      <c r="FE301"/>
      <c r="FF301"/>
      <c r="FG301"/>
      <c r="FH301"/>
      <c r="FI301"/>
      <c r="FJ301"/>
      <c r="FK301"/>
      <c r="FL301"/>
      <c r="FM301"/>
      <c r="FN301"/>
      <c r="FO301"/>
    </row>
    <row r="302" spans="1:171" s="96" customFormat="1" x14ac:dyDescent="0.2">
      <c r="A302"/>
      <c r="B302"/>
      <c r="C302"/>
      <c r="D302"/>
      <c r="E302"/>
      <c r="F302" s="158"/>
      <c r="G302"/>
      <c r="H302"/>
      <c r="I302"/>
      <c r="J302" s="158"/>
      <c r="K302"/>
      <c r="L302" s="165"/>
      <c r="M302" s="158"/>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c r="BS302"/>
      <c r="BT302"/>
      <c r="BU302"/>
      <c r="BV302"/>
      <c r="BW302"/>
      <c r="BX302"/>
      <c r="BY302"/>
      <c r="BZ302"/>
      <c r="CA302"/>
      <c r="CB302"/>
      <c r="CC302"/>
      <c r="CD302"/>
      <c r="CE302"/>
      <c r="CF302"/>
      <c r="CG302"/>
      <c r="CH302"/>
      <c r="CI302"/>
      <c r="CJ302"/>
      <c r="CK302"/>
      <c r="CL302"/>
      <c r="CM302"/>
      <c r="CN302"/>
      <c r="CO302"/>
      <c r="CP302"/>
      <c r="CQ302"/>
      <c r="CR302"/>
      <c r="CS302"/>
      <c r="CT302"/>
      <c r="CU302"/>
      <c r="CV302"/>
      <c r="CW302"/>
      <c r="CX302"/>
      <c r="CY302"/>
      <c r="CZ302"/>
      <c r="DA302"/>
      <c r="DB302"/>
      <c r="DC302"/>
      <c r="DD302"/>
      <c r="DE302"/>
      <c r="DF302"/>
      <c r="DG302"/>
      <c r="DH302"/>
      <c r="DI302"/>
      <c r="DJ302"/>
      <c r="DK302"/>
      <c r="DL302"/>
      <c r="DM302"/>
      <c r="DN302"/>
      <c r="DO302"/>
      <c r="DP302"/>
      <c r="DQ302"/>
      <c r="DR302"/>
      <c r="DS302"/>
      <c r="DT302"/>
      <c r="DU302"/>
      <c r="DV302"/>
      <c r="DW302"/>
      <c r="DX302"/>
      <c r="DY302"/>
      <c r="DZ302"/>
      <c r="EA302"/>
      <c r="EB302"/>
      <c r="EC302"/>
      <c r="ED302"/>
      <c r="EE302"/>
      <c r="EF302"/>
      <c r="EG302"/>
      <c r="EH302"/>
      <c r="EI302"/>
      <c r="EJ302"/>
      <c r="EK302"/>
      <c r="EL302"/>
      <c r="EM302"/>
      <c r="EN302"/>
      <c r="EO302"/>
      <c r="EP302"/>
      <c r="EQ302"/>
      <c r="ER302"/>
      <c r="ES302"/>
      <c r="ET302"/>
      <c r="EU302"/>
      <c r="EV302"/>
      <c r="EW302"/>
      <c r="EX302"/>
      <c r="EY302"/>
      <c r="EZ302"/>
      <c r="FA302"/>
      <c r="FB302"/>
      <c r="FC302"/>
      <c r="FD302"/>
      <c r="FE302"/>
      <c r="FF302"/>
      <c r="FG302"/>
      <c r="FH302"/>
      <c r="FI302"/>
      <c r="FJ302"/>
      <c r="FK302"/>
      <c r="FL302"/>
      <c r="FM302"/>
      <c r="FN302"/>
      <c r="FO302"/>
    </row>
    <row r="303" spans="1:171" s="96" customFormat="1" x14ac:dyDescent="0.2">
      <c r="A303"/>
      <c r="B303"/>
      <c r="C303"/>
      <c r="D303"/>
      <c r="E303"/>
      <c r="F303" s="158"/>
      <c r="G303"/>
      <c r="H303"/>
      <c r="I303"/>
      <c r="J303" s="158"/>
      <c r="K303"/>
      <c r="L303" s="165"/>
      <c r="M303" s="158"/>
      <c r="N303"/>
      <c r="O303"/>
      <c r="P303"/>
      <c r="Q303"/>
      <c r="R303"/>
      <c r="S303"/>
      <c r="T303"/>
      <c r="U303"/>
      <c r="V303"/>
      <c r="W303"/>
      <c r="X303"/>
      <c r="Y303"/>
      <c r="Z303"/>
      <c r="AA303"/>
      <c r="AB303"/>
      <c r="AC303"/>
      <c r="AD303"/>
      <c r="AE303"/>
      <c r="AF303"/>
      <c r="AG303"/>
      <c r="AH303"/>
      <c r="AI303"/>
      <c r="AJ303"/>
      <c r="AK303"/>
      <c r="AL303"/>
      <c r="AM303"/>
      <c r="AN303"/>
      <c r="AO303"/>
      <c r="AP303"/>
      <c r="AQ303"/>
      <c r="AR303"/>
      <c r="AS303"/>
      <c r="AT303"/>
      <c r="AU303"/>
      <c r="AV303"/>
      <c r="AW303"/>
      <c r="AX303"/>
      <c r="AY303"/>
      <c r="AZ303"/>
      <c r="BA303"/>
      <c r="BB303"/>
      <c r="BC303"/>
      <c r="BD303"/>
      <c r="BE303"/>
      <c r="BF303"/>
      <c r="BG303"/>
      <c r="BH303"/>
      <c r="BI303"/>
      <c r="BJ303"/>
      <c r="BK303"/>
      <c r="BL303"/>
      <c r="BM303"/>
      <c r="BN303"/>
      <c r="BO303"/>
      <c r="BP303"/>
      <c r="BQ303"/>
      <c r="BR303"/>
      <c r="BS303"/>
      <c r="BT303"/>
      <c r="BU303"/>
      <c r="BV303"/>
      <c r="BW303"/>
      <c r="BX303"/>
      <c r="BY303"/>
      <c r="BZ303"/>
      <c r="CA303"/>
      <c r="CB303"/>
      <c r="CC303"/>
      <c r="CD303"/>
      <c r="CE303"/>
      <c r="CF303"/>
      <c r="CG303"/>
      <c r="CH303"/>
      <c r="CI303"/>
      <c r="CJ303"/>
      <c r="CK303"/>
      <c r="CL303"/>
      <c r="CM303"/>
      <c r="CN303"/>
      <c r="CO303"/>
      <c r="CP303"/>
      <c r="CQ303"/>
      <c r="CR303"/>
      <c r="CS303"/>
      <c r="CT303"/>
      <c r="CU303"/>
      <c r="CV303"/>
      <c r="CW303"/>
      <c r="CX303"/>
      <c r="CY303"/>
      <c r="CZ303"/>
      <c r="DA303"/>
      <c r="DB303"/>
      <c r="DC303"/>
      <c r="DD303"/>
      <c r="DE303"/>
      <c r="DF303"/>
      <c r="DG303"/>
      <c r="DH303"/>
      <c r="DI303"/>
      <c r="DJ303"/>
      <c r="DK303"/>
      <c r="DL303"/>
      <c r="DM303"/>
      <c r="DN303"/>
      <c r="DO303"/>
      <c r="DP303"/>
      <c r="DQ303"/>
      <c r="DR303"/>
      <c r="DS303"/>
      <c r="DT303"/>
      <c r="DU303"/>
      <c r="DV303"/>
      <c r="DW303"/>
      <c r="DX303"/>
      <c r="DY303"/>
      <c r="DZ303"/>
      <c r="EA303"/>
      <c r="EB303"/>
      <c r="EC303"/>
      <c r="ED303"/>
      <c r="EE303"/>
      <c r="EF303"/>
      <c r="EG303"/>
      <c r="EH303"/>
      <c r="EI303"/>
      <c r="EJ303"/>
      <c r="EK303"/>
      <c r="EL303"/>
      <c r="EM303"/>
      <c r="EN303"/>
      <c r="EO303"/>
      <c r="EP303"/>
      <c r="EQ303"/>
      <c r="ER303"/>
      <c r="ES303"/>
      <c r="ET303"/>
      <c r="EU303"/>
      <c r="EV303"/>
      <c r="EW303"/>
      <c r="EX303"/>
      <c r="EY303"/>
      <c r="EZ303"/>
      <c r="FA303"/>
      <c r="FB303"/>
      <c r="FC303"/>
      <c r="FD303"/>
      <c r="FE303"/>
      <c r="FF303"/>
      <c r="FG303"/>
      <c r="FH303"/>
      <c r="FI303"/>
      <c r="FJ303"/>
      <c r="FK303"/>
      <c r="FL303"/>
      <c r="FM303"/>
      <c r="FN303"/>
      <c r="FO303"/>
    </row>
    <row r="304" spans="1:171" s="96" customFormat="1" x14ac:dyDescent="0.2">
      <c r="A304"/>
      <c r="B304"/>
      <c r="C304"/>
      <c r="D304"/>
      <c r="E304"/>
      <c r="F304" s="158"/>
      <c r="G304"/>
      <c r="H304"/>
      <c r="I304"/>
      <c r="J304" s="158"/>
      <c r="K304"/>
      <c r="L304" s="165"/>
      <c r="M304" s="158"/>
      <c r="N304"/>
      <c r="O304"/>
      <c r="P304"/>
      <c r="Q304"/>
      <c r="R304"/>
      <c r="S304"/>
      <c r="T304"/>
      <c r="U304"/>
      <c r="V304"/>
      <c r="W304"/>
      <c r="X304"/>
      <c r="Y304"/>
      <c r="Z304"/>
      <c r="AA304"/>
      <c r="AB304"/>
      <c r="AC304"/>
      <c r="AD304"/>
      <c r="AE304"/>
      <c r="AF304"/>
      <c r="AG304"/>
      <c r="AH304"/>
      <c r="AI304"/>
      <c r="AJ304"/>
      <c r="AK304"/>
      <c r="AL304"/>
      <c r="AM304"/>
      <c r="AN304"/>
      <c r="AO304"/>
      <c r="AP304"/>
      <c r="AQ304"/>
      <c r="AR304"/>
      <c r="AS304"/>
      <c r="AT304"/>
      <c r="AU304"/>
      <c r="AV304"/>
      <c r="AW304"/>
      <c r="AX304"/>
      <c r="AY304"/>
      <c r="AZ304"/>
      <c r="BA304"/>
      <c r="BB304"/>
      <c r="BC304"/>
      <c r="BD304"/>
      <c r="BE304"/>
      <c r="BF304"/>
      <c r="BG304"/>
      <c r="BH304"/>
      <c r="BI304"/>
      <c r="BJ304"/>
      <c r="BK304"/>
      <c r="BL304"/>
      <c r="BM304"/>
      <c r="BN304"/>
      <c r="BO304"/>
      <c r="BP304"/>
      <c r="BQ304"/>
      <c r="BR304"/>
      <c r="BS304"/>
      <c r="BT304"/>
      <c r="BU304"/>
      <c r="BV304"/>
      <c r="BW304"/>
      <c r="BX304"/>
      <c r="BY304"/>
      <c r="BZ304"/>
      <c r="CA304"/>
      <c r="CB304"/>
      <c r="CC304"/>
      <c r="CD304"/>
      <c r="CE304"/>
      <c r="CF304"/>
      <c r="CG304"/>
      <c r="CH304"/>
      <c r="CI304"/>
      <c r="CJ304"/>
      <c r="CK304"/>
      <c r="CL304"/>
      <c r="CM304"/>
      <c r="CN304"/>
      <c r="CO304"/>
      <c r="CP304"/>
      <c r="CQ304"/>
      <c r="CR304"/>
      <c r="CS304"/>
      <c r="CT304"/>
      <c r="CU304"/>
      <c r="CV304"/>
      <c r="CW304"/>
      <c r="CX304"/>
      <c r="CY304"/>
      <c r="CZ304"/>
      <c r="DA304"/>
      <c r="DB304"/>
      <c r="DC304"/>
      <c r="DD304"/>
      <c r="DE304"/>
      <c r="DF304"/>
      <c r="DG304"/>
      <c r="DH304"/>
      <c r="DI304"/>
      <c r="DJ304"/>
      <c r="DK304"/>
      <c r="DL304"/>
      <c r="DM304"/>
      <c r="DN304"/>
      <c r="DO304"/>
      <c r="DP304"/>
      <c r="DQ304"/>
      <c r="DR304"/>
      <c r="DS304"/>
      <c r="DT304"/>
      <c r="DU304"/>
      <c r="DV304"/>
      <c r="DW304"/>
      <c r="DX304"/>
      <c r="DY304"/>
      <c r="DZ304"/>
      <c r="EA304"/>
      <c r="EB304"/>
      <c r="EC304"/>
      <c r="ED304"/>
      <c r="EE304"/>
      <c r="EF304"/>
      <c r="EG304"/>
      <c r="EH304"/>
      <c r="EI304"/>
      <c r="EJ304"/>
      <c r="EK304"/>
      <c r="EL304"/>
      <c r="EM304"/>
      <c r="EN304"/>
      <c r="EO304"/>
      <c r="EP304"/>
      <c r="EQ304"/>
      <c r="ER304"/>
      <c r="ES304"/>
      <c r="ET304"/>
      <c r="EU304"/>
      <c r="EV304"/>
      <c r="EW304"/>
      <c r="EX304"/>
      <c r="EY304"/>
      <c r="EZ304"/>
      <c r="FA304"/>
      <c r="FB304"/>
      <c r="FC304"/>
      <c r="FD304"/>
      <c r="FE304"/>
      <c r="FF304"/>
      <c r="FG304"/>
      <c r="FH304"/>
      <c r="FI304"/>
      <c r="FJ304"/>
      <c r="FK304"/>
      <c r="FL304"/>
      <c r="FM304"/>
      <c r="FN304"/>
      <c r="FO304"/>
    </row>
    <row r="305" spans="1:171" s="96" customFormat="1" x14ac:dyDescent="0.2">
      <c r="A305"/>
      <c r="B305"/>
      <c r="C305"/>
      <c r="D305"/>
      <c r="E305"/>
      <c r="F305" s="158"/>
      <c r="G305"/>
      <c r="H305"/>
      <c r="I305"/>
      <c r="J305" s="158"/>
      <c r="K305"/>
      <c r="L305" s="165"/>
      <c r="M305" s="158"/>
      <c r="N305"/>
      <c r="O305"/>
      <c r="P305"/>
      <c r="Q305"/>
      <c r="R305"/>
      <c r="S305"/>
      <c r="T305"/>
      <c r="U305"/>
      <c r="V305"/>
      <c r="W305"/>
      <c r="X305"/>
      <c r="Y305"/>
      <c r="Z305"/>
      <c r="AA305"/>
      <c r="AB305"/>
      <c r="AC305"/>
      <c r="AD305"/>
      <c r="AE305"/>
      <c r="AF305"/>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c r="CM305"/>
      <c r="CN305"/>
      <c r="CO305"/>
      <c r="CP305"/>
      <c r="CQ305"/>
      <c r="CR305"/>
      <c r="CS305"/>
      <c r="CT305"/>
      <c r="CU305"/>
      <c r="CV305"/>
      <c r="CW305"/>
      <c r="CX305"/>
      <c r="CY305"/>
      <c r="CZ305"/>
      <c r="DA305"/>
      <c r="DB305"/>
      <c r="DC305"/>
      <c r="DD305"/>
      <c r="DE305"/>
      <c r="DF305"/>
      <c r="DG305"/>
      <c r="DH305"/>
      <c r="DI305"/>
      <c r="DJ305"/>
      <c r="DK305"/>
      <c r="DL305"/>
      <c r="DM305"/>
      <c r="DN305"/>
      <c r="DO305"/>
      <c r="DP305"/>
      <c r="DQ305"/>
      <c r="DR305"/>
      <c r="DS305"/>
      <c r="DT305"/>
      <c r="DU305"/>
      <c r="DV305"/>
      <c r="DW305"/>
      <c r="DX305"/>
      <c r="DY305"/>
      <c r="DZ305"/>
      <c r="EA305"/>
      <c r="EB305"/>
      <c r="EC305"/>
      <c r="ED305"/>
      <c r="EE305"/>
      <c r="EF305"/>
      <c r="EG305"/>
      <c r="EH305"/>
      <c r="EI305"/>
      <c r="EJ305"/>
      <c r="EK305"/>
      <c r="EL305"/>
      <c r="EM305"/>
      <c r="EN305"/>
      <c r="EO305"/>
      <c r="EP305"/>
      <c r="EQ305"/>
      <c r="ER305"/>
      <c r="ES305"/>
      <c r="ET305"/>
      <c r="EU305"/>
      <c r="EV305"/>
      <c r="EW305"/>
      <c r="EX305"/>
      <c r="EY305"/>
      <c r="EZ305"/>
      <c r="FA305"/>
      <c r="FB305"/>
      <c r="FC305"/>
      <c r="FD305"/>
      <c r="FE305"/>
      <c r="FF305"/>
      <c r="FG305"/>
      <c r="FH305"/>
      <c r="FI305"/>
      <c r="FJ305"/>
      <c r="FK305"/>
      <c r="FL305"/>
      <c r="FM305"/>
      <c r="FN305"/>
      <c r="FO305"/>
    </row>
    <row r="306" spans="1:171" s="96" customFormat="1" x14ac:dyDescent="0.2">
      <c r="A306"/>
      <c r="B306"/>
      <c r="C306"/>
      <c r="D306"/>
      <c r="E306"/>
      <c r="F306" s="158"/>
      <c r="G306"/>
      <c r="H306"/>
      <c r="I306"/>
      <c r="J306" s="158"/>
      <c r="K306"/>
      <c r="L306" s="165"/>
      <c r="M306" s="158"/>
      <c r="N306"/>
      <c r="O306"/>
      <c r="P306"/>
      <c r="Q306"/>
      <c r="R306"/>
      <c r="S306"/>
      <c r="T306"/>
      <c r="U306"/>
      <c r="V306"/>
      <c r="W306"/>
      <c r="X306"/>
      <c r="Y306"/>
      <c r="Z306"/>
      <c r="AA306"/>
      <c r="AB306"/>
      <c r="AC306"/>
      <c r="AD306"/>
      <c r="AE306"/>
      <c r="AF306"/>
      <c r="AG306"/>
      <c r="AH306"/>
      <c r="AI306"/>
      <c r="AJ306"/>
      <c r="AK306"/>
      <c r="AL306"/>
      <c r="AM306"/>
      <c r="AN306"/>
      <c r="AO306"/>
      <c r="AP306"/>
      <c r="AQ306"/>
      <c r="AR306"/>
      <c r="AS306"/>
      <c r="AT306"/>
      <c r="AU306"/>
      <c r="AV306"/>
      <c r="AW306"/>
      <c r="AX306"/>
      <c r="AY306"/>
      <c r="AZ306"/>
      <c r="BA306"/>
      <c r="BB306"/>
      <c r="BC306"/>
      <c r="BD306"/>
      <c r="BE306"/>
      <c r="BF306"/>
      <c r="BG306"/>
      <c r="BH306"/>
      <c r="BI306"/>
      <c r="BJ306"/>
      <c r="BK306"/>
      <c r="BL306"/>
      <c r="BM306"/>
      <c r="BN306"/>
      <c r="BO306"/>
      <c r="BP306"/>
      <c r="BQ306"/>
      <c r="BR306"/>
      <c r="BS306"/>
      <c r="BT306"/>
      <c r="BU306"/>
      <c r="BV306"/>
      <c r="BW306"/>
      <c r="BX306"/>
      <c r="BY306"/>
      <c r="BZ306"/>
      <c r="CA306"/>
      <c r="CB306"/>
      <c r="CC306"/>
      <c r="CD306"/>
      <c r="CE306"/>
      <c r="CF306"/>
      <c r="CG306"/>
      <c r="CH306"/>
      <c r="CI306"/>
      <c r="CJ306"/>
      <c r="CK306"/>
      <c r="CL306"/>
      <c r="CM306"/>
      <c r="CN306"/>
      <c r="CO306"/>
      <c r="CP306"/>
      <c r="CQ306"/>
      <c r="CR306"/>
      <c r="CS306"/>
      <c r="CT306"/>
      <c r="CU306"/>
      <c r="CV306"/>
      <c r="CW306"/>
      <c r="CX306"/>
      <c r="CY306"/>
      <c r="CZ306"/>
      <c r="DA306"/>
      <c r="DB306"/>
      <c r="DC306"/>
      <c r="DD306"/>
      <c r="DE306"/>
      <c r="DF306"/>
      <c r="DG306"/>
      <c r="DH306"/>
      <c r="DI306"/>
      <c r="DJ306"/>
      <c r="DK306"/>
      <c r="DL306"/>
      <c r="DM306"/>
      <c r="DN306"/>
      <c r="DO306"/>
      <c r="DP306"/>
      <c r="DQ306"/>
      <c r="DR306"/>
      <c r="DS306"/>
      <c r="DT306"/>
      <c r="DU306"/>
      <c r="DV306"/>
      <c r="DW306"/>
      <c r="DX306"/>
      <c r="DY306"/>
      <c r="DZ306"/>
      <c r="EA306"/>
      <c r="EB306"/>
      <c r="EC306"/>
      <c r="ED306"/>
      <c r="EE306"/>
      <c r="EF306"/>
      <c r="EG306"/>
      <c r="EH306"/>
      <c r="EI306"/>
      <c r="EJ306"/>
      <c r="EK306"/>
      <c r="EL306"/>
      <c r="EM306"/>
      <c r="EN306"/>
      <c r="EO306"/>
      <c r="EP306"/>
      <c r="EQ306"/>
      <c r="ER306"/>
      <c r="ES306"/>
      <c r="ET306"/>
      <c r="EU306"/>
      <c r="EV306"/>
      <c r="EW306"/>
      <c r="EX306"/>
      <c r="EY306"/>
      <c r="EZ306"/>
      <c r="FA306"/>
      <c r="FB306"/>
      <c r="FC306"/>
      <c r="FD306"/>
      <c r="FE306"/>
      <c r="FF306"/>
      <c r="FG306"/>
      <c r="FH306"/>
      <c r="FI306"/>
      <c r="FJ306"/>
      <c r="FK306"/>
      <c r="FL306"/>
      <c r="FM306"/>
      <c r="FN306"/>
      <c r="FO306"/>
    </row>
    <row r="307" spans="1:171" s="96" customFormat="1" x14ac:dyDescent="0.2">
      <c r="A307"/>
      <c r="B307"/>
      <c r="C307"/>
      <c r="D307"/>
      <c r="E307"/>
      <c r="F307" s="158"/>
      <c r="G307"/>
      <c r="H307"/>
      <c r="I307"/>
      <c r="J307" s="158"/>
      <c r="K307"/>
      <c r="L307" s="165"/>
      <c r="M307" s="158"/>
      <c r="N307"/>
      <c r="O307"/>
      <c r="P307"/>
      <c r="Q307"/>
      <c r="R307"/>
      <c r="S307"/>
      <c r="T307"/>
      <c r="U307"/>
      <c r="V307"/>
      <c r="W307"/>
      <c r="X307"/>
      <c r="Y307"/>
      <c r="Z307"/>
      <c r="AA307"/>
      <c r="AB307"/>
      <c r="AC307"/>
      <c r="AD307"/>
      <c r="AE307"/>
      <c r="AF307"/>
      <c r="AG307"/>
      <c r="AH307"/>
      <c r="AI307"/>
      <c r="AJ307"/>
      <c r="AK307"/>
      <c r="AL307"/>
      <c r="AM307"/>
      <c r="AN307"/>
      <c r="AO307"/>
      <c r="AP307"/>
      <c r="AQ307"/>
      <c r="AR307"/>
      <c r="AS307"/>
      <c r="AT307"/>
      <c r="AU307"/>
      <c r="AV307"/>
      <c r="AW307"/>
      <c r="AX307"/>
      <c r="AY307"/>
      <c r="AZ307"/>
      <c r="BA307"/>
      <c r="BB307"/>
      <c r="BC307"/>
      <c r="BD307"/>
      <c r="BE307"/>
      <c r="BF307"/>
      <c r="BG307"/>
      <c r="BH307"/>
      <c r="BI307"/>
      <c r="BJ307"/>
      <c r="BK307"/>
      <c r="BL307"/>
      <c r="BM307"/>
      <c r="BN307"/>
      <c r="BO307"/>
      <c r="BP307"/>
      <c r="BQ307"/>
      <c r="BR307"/>
      <c r="BS307"/>
      <c r="BT307"/>
      <c r="BU307"/>
      <c r="BV307"/>
      <c r="BW307"/>
      <c r="BX307"/>
      <c r="BY307"/>
      <c r="BZ307"/>
      <c r="CA307"/>
      <c r="CB307"/>
      <c r="CC307"/>
      <c r="CD307"/>
      <c r="CE307"/>
      <c r="CF307"/>
      <c r="CG307"/>
      <c r="CH307"/>
      <c r="CI307"/>
      <c r="CJ307"/>
      <c r="CK307"/>
      <c r="CL307"/>
      <c r="CM307"/>
      <c r="CN307"/>
      <c r="CO307"/>
      <c r="CP307"/>
      <c r="CQ307"/>
      <c r="CR307"/>
      <c r="CS307"/>
      <c r="CT307"/>
      <c r="CU307"/>
      <c r="CV307"/>
      <c r="CW307"/>
      <c r="CX307"/>
      <c r="CY307"/>
      <c r="CZ307"/>
      <c r="DA307"/>
      <c r="DB307"/>
      <c r="DC307"/>
      <c r="DD307"/>
      <c r="DE307"/>
      <c r="DF307"/>
      <c r="DG307"/>
      <c r="DH307"/>
      <c r="DI307"/>
      <c r="DJ307"/>
      <c r="DK307"/>
      <c r="DL307"/>
      <c r="DM307"/>
      <c r="DN307"/>
      <c r="DO307"/>
      <c r="DP307"/>
      <c r="DQ307"/>
      <c r="DR307"/>
      <c r="DS307"/>
      <c r="DT307"/>
      <c r="DU307"/>
      <c r="DV307"/>
      <c r="DW307"/>
      <c r="DX307"/>
      <c r="DY307"/>
      <c r="DZ307"/>
      <c r="EA307"/>
      <c r="EB307"/>
      <c r="EC307"/>
      <c r="ED307"/>
      <c r="EE307"/>
      <c r="EF307"/>
      <c r="EG307"/>
      <c r="EH307"/>
      <c r="EI307"/>
      <c r="EJ307"/>
      <c r="EK307"/>
      <c r="EL307"/>
      <c r="EM307"/>
      <c r="EN307"/>
      <c r="EO307"/>
      <c r="EP307"/>
      <c r="EQ307"/>
      <c r="ER307"/>
      <c r="ES307"/>
      <c r="ET307"/>
      <c r="EU307"/>
      <c r="EV307"/>
      <c r="EW307"/>
      <c r="EX307"/>
      <c r="EY307"/>
      <c r="EZ307"/>
      <c r="FA307"/>
      <c r="FB307"/>
      <c r="FC307"/>
      <c r="FD307"/>
      <c r="FE307"/>
      <c r="FF307"/>
      <c r="FG307"/>
      <c r="FH307"/>
      <c r="FI307"/>
      <c r="FJ307"/>
      <c r="FK307"/>
      <c r="FL307"/>
      <c r="FM307"/>
      <c r="FN307"/>
      <c r="FO307"/>
    </row>
    <row r="308" spans="1:171" s="96" customFormat="1" x14ac:dyDescent="0.2">
      <c r="A308"/>
      <c r="B308"/>
      <c r="C308"/>
      <c r="D308"/>
      <c r="E308"/>
      <c r="F308" s="158"/>
      <c r="G308"/>
      <c r="H308"/>
      <c r="I308"/>
      <c r="J308" s="158"/>
      <c r="K308"/>
      <c r="L308" s="165"/>
      <c r="M308" s="158"/>
      <c r="N308"/>
      <c r="O308"/>
      <c r="P308"/>
      <c r="Q308"/>
      <c r="R308"/>
      <c r="S308"/>
      <c r="T308"/>
      <c r="U308"/>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c r="BY308"/>
      <c r="BZ308"/>
      <c r="CA308"/>
      <c r="CB308"/>
      <c r="CC308"/>
      <c r="CD308"/>
      <c r="CE308"/>
      <c r="CF308"/>
      <c r="CG308"/>
      <c r="CH308"/>
      <c r="CI308"/>
      <c r="CJ308"/>
      <c r="CK308"/>
      <c r="CL308"/>
      <c r="CM308"/>
      <c r="CN308"/>
      <c r="CO308"/>
      <c r="CP308"/>
      <c r="CQ308"/>
      <c r="CR308"/>
      <c r="CS308"/>
      <c r="CT308"/>
      <c r="CU308"/>
      <c r="CV308"/>
      <c r="CW308"/>
      <c r="CX308"/>
      <c r="CY308"/>
      <c r="CZ308"/>
      <c r="DA308"/>
      <c r="DB308"/>
      <c r="DC308"/>
      <c r="DD308"/>
      <c r="DE308"/>
      <c r="DF308"/>
      <c r="DG308"/>
      <c r="DH308"/>
      <c r="DI308"/>
      <c r="DJ308"/>
      <c r="DK308"/>
      <c r="DL308"/>
      <c r="DM308"/>
      <c r="DN308"/>
      <c r="DO308"/>
      <c r="DP308"/>
      <c r="DQ308"/>
      <c r="DR308"/>
      <c r="DS308"/>
      <c r="DT308"/>
      <c r="DU308"/>
      <c r="DV308"/>
      <c r="DW308"/>
      <c r="DX308"/>
      <c r="DY308"/>
      <c r="DZ308"/>
      <c r="EA308"/>
      <c r="EB308"/>
      <c r="EC308"/>
      <c r="ED308"/>
      <c r="EE308"/>
      <c r="EF308"/>
      <c r="EG308"/>
      <c r="EH308"/>
      <c r="EI308"/>
      <c r="EJ308"/>
      <c r="EK308"/>
      <c r="EL308"/>
      <c r="EM308"/>
      <c r="EN308"/>
      <c r="EO308"/>
      <c r="EP308"/>
      <c r="EQ308"/>
      <c r="ER308"/>
      <c r="ES308"/>
      <c r="ET308"/>
      <c r="EU308"/>
      <c r="EV308"/>
      <c r="EW308"/>
      <c r="EX308"/>
      <c r="EY308"/>
      <c r="EZ308"/>
      <c r="FA308"/>
      <c r="FB308"/>
      <c r="FC308"/>
      <c r="FD308"/>
      <c r="FE308"/>
      <c r="FF308"/>
      <c r="FG308"/>
      <c r="FH308"/>
      <c r="FI308"/>
      <c r="FJ308"/>
      <c r="FK308"/>
      <c r="FL308"/>
      <c r="FM308"/>
      <c r="FN308"/>
      <c r="FO308"/>
    </row>
    <row r="309" spans="1:171" s="96" customFormat="1" x14ac:dyDescent="0.2">
      <c r="A309"/>
      <c r="B309"/>
      <c r="C309"/>
      <c r="D309"/>
      <c r="E309"/>
      <c r="F309" s="158"/>
      <c r="G309"/>
      <c r="H309"/>
      <c r="I309"/>
      <c r="J309" s="158"/>
      <c r="K309"/>
      <c r="L309" s="165"/>
      <c r="M309" s="158"/>
      <c r="N309"/>
      <c r="O309"/>
      <c r="P309"/>
      <c r="Q309"/>
      <c r="R309"/>
      <c r="S309"/>
      <c r="T309"/>
      <c r="U309"/>
      <c r="V309"/>
      <c r="W309"/>
      <c r="X309"/>
      <c r="Y309"/>
      <c r="Z309"/>
      <c r="AA309"/>
      <c r="AB309"/>
      <c r="AC309"/>
      <c r="AD309"/>
      <c r="AE309"/>
      <c r="AF309"/>
      <c r="AG309"/>
      <c r="AH309"/>
      <c r="AI309"/>
      <c r="AJ309"/>
      <c r="AK309"/>
      <c r="AL309"/>
      <c r="AM309"/>
      <c r="AN309"/>
      <c r="AO309"/>
      <c r="AP309"/>
      <c r="AQ309"/>
      <c r="AR309"/>
      <c r="AS309"/>
      <c r="AT309"/>
      <c r="AU309"/>
      <c r="AV309"/>
      <c r="AW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c r="CD309"/>
      <c r="CE309"/>
      <c r="CF309"/>
      <c r="CG309"/>
      <c r="CH309"/>
      <c r="CI309"/>
      <c r="CJ309"/>
      <c r="CK309"/>
      <c r="CL309"/>
      <c r="CM309"/>
      <c r="CN309"/>
      <c r="CO309"/>
      <c r="CP309"/>
      <c r="CQ309"/>
      <c r="CR309"/>
      <c r="CS309"/>
      <c r="CT309"/>
      <c r="CU309"/>
      <c r="CV309"/>
      <c r="CW309"/>
      <c r="CX309"/>
      <c r="CY309"/>
      <c r="CZ309"/>
      <c r="DA309"/>
      <c r="DB309"/>
      <c r="DC309"/>
      <c r="DD309"/>
      <c r="DE309"/>
      <c r="DF309"/>
      <c r="DG309"/>
      <c r="DH309"/>
      <c r="DI309"/>
      <c r="DJ309"/>
      <c r="DK309"/>
      <c r="DL309"/>
      <c r="DM309"/>
      <c r="DN309"/>
      <c r="DO309"/>
      <c r="DP309"/>
      <c r="DQ309"/>
      <c r="DR309"/>
      <c r="DS309"/>
      <c r="DT309"/>
      <c r="DU309"/>
      <c r="DV309"/>
      <c r="DW309"/>
      <c r="DX309"/>
      <c r="DY309"/>
      <c r="DZ309"/>
      <c r="EA309"/>
      <c r="EB309"/>
      <c r="EC309"/>
      <c r="ED309"/>
      <c r="EE309"/>
      <c r="EF309"/>
      <c r="EG309"/>
      <c r="EH309"/>
      <c r="EI309"/>
      <c r="EJ309"/>
      <c r="EK309"/>
      <c r="EL309"/>
      <c r="EM309"/>
      <c r="EN309"/>
      <c r="EO309"/>
      <c r="EP309"/>
      <c r="EQ309"/>
      <c r="ER309"/>
      <c r="ES309"/>
      <c r="ET309"/>
      <c r="EU309"/>
      <c r="EV309"/>
      <c r="EW309"/>
      <c r="EX309"/>
      <c r="EY309"/>
      <c r="EZ309"/>
      <c r="FA309"/>
      <c r="FB309"/>
      <c r="FC309"/>
      <c r="FD309"/>
      <c r="FE309"/>
      <c r="FF309"/>
      <c r="FG309"/>
      <c r="FH309"/>
      <c r="FI309"/>
      <c r="FJ309"/>
      <c r="FK309"/>
      <c r="FL309"/>
      <c r="FM309"/>
      <c r="FN309"/>
      <c r="FO309"/>
    </row>
    <row r="310" spans="1:171" s="96" customFormat="1" x14ac:dyDescent="0.2">
      <c r="A310"/>
      <c r="B310"/>
      <c r="C310"/>
      <c r="D310"/>
      <c r="E310"/>
      <c r="F310" s="158"/>
      <c r="G310"/>
      <c r="H310"/>
      <c r="I310"/>
      <c r="J310" s="158"/>
      <c r="K310"/>
      <c r="L310" s="165"/>
      <c r="M310" s="158"/>
      <c r="N310"/>
      <c r="O310"/>
      <c r="P310"/>
      <c r="Q310"/>
      <c r="R310"/>
      <c r="S310"/>
      <c r="T310"/>
      <c r="U310"/>
      <c r="V310"/>
      <c r="W310"/>
      <c r="X310"/>
      <c r="Y310"/>
      <c r="Z310"/>
      <c r="AA310"/>
      <c r="AB310"/>
      <c r="AC310"/>
      <c r="AD310"/>
      <c r="AE310"/>
      <c r="AF310"/>
      <c r="AG310"/>
      <c r="AH310"/>
      <c r="AI310"/>
      <c r="AJ310"/>
      <c r="AK310"/>
      <c r="AL310"/>
      <c r="AM310"/>
      <c r="AN310"/>
      <c r="AO310"/>
      <c r="AP310"/>
      <c r="AQ310"/>
      <c r="AR310"/>
      <c r="AS310"/>
      <c r="AT310"/>
      <c r="AU310"/>
      <c r="AV310"/>
      <c r="AW310"/>
      <c r="AX310"/>
      <c r="AY310"/>
      <c r="AZ310"/>
      <c r="BA310"/>
      <c r="BB310"/>
      <c r="BC310"/>
      <c r="BD310"/>
      <c r="BE310"/>
      <c r="BF310"/>
      <c r="BG310"/>
      <c r="BH310"/>
      <c r="BI310"/>
      <c r="BJ310"/>
      <c r="BK310"/>
      <c r="BL310"/>
      <c r="BM310"/>
      <c r="BN310"/>
      <c r="BO310"/>
      <c r="BP310"/>
      <c r="BQ310"/>
      <c r="BR310"/>
      <c r="BS310"/>
      <c r="BT310"/>
      <c r="BU310"/>
      <c r="BV310"/>
      <c r="BW310"/>
      <c r="BX310"/>
      <c r="BY310"/>
      <c r="BZ310"/>
      <c r="CA310"/>
      <c r="CB310"/>
      <c r="CC310"/>
      <c r="CD310"/>
      <c r="CE310"/>
      <c r="CF310"/>
      <c r="CG310"/>
      <c r="CH310"/>
      <c r="CI310"/>
      <c r="CJ310"/>
      <c r="CK310"/>
      <c r="CL310"/>
      <c r="CM310"/>
      <c r="CN310"/>
      <c r="CO310"/>
      <c r="CP310"/>
      <c r="CQ310"/>
      <c r="CR310"/>
      <c r="CS310"/>
      <c r="CT310"/>
      <c r="CU310"/>
      <c r="CV310"/>
      <c r="CW310"/>
      <c r="CX310"/>
      <c r="CY310"/>
      <c r="CZ310"/>
      <c r="DA310"/>
      <c r="DB310"/>
      <c r="DC310"/>
      <c r="DD310"/>
      <c r="DE310"/>
      <c r="DF310"/>
      <c r="DG310"/>
      <c r="DH310"/>
      <c r="DI310"/>
      <c r="DJ310"/>
      <c r="DK310"/>
      <c r="DL310"/>
      <c r="DM310"/>
      <c r="DN310"/>
      <c r="DO310"/>
      <c r="DP310"/>
      <c r="DQ310"/>
      <c r="DR310"/>
      <c r="DS310"/>
      <c r="DT310"/>
      <c r="DU310"/>
      <c r="DV310"/>
      <c r="DW310"/>
      <c r="DX310"/>
      <c r="DY310"/>
      <c r="DZ310"/>
      <c r="EA310"/>
      <c r="EB310"/>
      <c r="EC310"/>
      <c r="ED310"/>
      <c r="EE310"/>
      <c r="EF310"/>
      <c r="EG310"/>
      <c r="EH310"/>
      <c r="EI310"/>
      <c r="EJ310"/>
      <c r="EK310"/>
      <c r="EL310"/>
      <c r="EM310"/>
      <c r="EN310"/>
      <c r="EO310"/>
      <c r="EP310"/>
      <c r="EQ310"/>
      <c r="ER310"/>
      <c r="ES310"/>
      <c r="ET310"/>
      <c r="EU310"/>
      <c r="EV310"/>
      <c r="EW310"/>
      <c r="EX310"/>
      <c r="EY310"/>
      <c r="EZ310"/>
      <c r="FA310"/>
      <c r="FB310"/>
      <c r="FC310"/>
      <c r="FD310"/>
      <c r="FE310"/>
      <c r="FF310"/>
      <c r="FG310"/>
      <c r="FH310"/>
      <c r="FI310"/>
      <c r="FJ310"/>
      <c r="FK310"/>
      <c r="FL310"/>
      <c r="FM310"/>
      <c r="FN310"/>
      <c r="FO310"/>
    </row>
    <row r="311" spans="1:171" s="96" customFormat="1" x14ac:dyDescent="0.2">
      <c r="A311"/>
      <c r="B311"/>
      <c r="C311"/>
      <c r="D311"/>
      <c r="E311"/>
      <c r="F311" s="158"/>
      <c r="G311"/>
      <c r="H311"/>
      <c r="I311"/>
      <c r="J311" s="158"/>
      <c r="K311"/>
      <c r="L311" s="165"/>
      <c r="M311" s="158"/>
      <c r="N311"/>
      <c r="O311"/>
      <c r="P311"/>
      <c r="Q311"/>
      <c r="R311"/>
      <c r="S311"/>
      <c r="T311"/>
      <c r="U311"/>
      <c r="V311"/>
      <c r="W311"/>
      <c r="X311"/>
      <c r="Y311"/>
      <c r="Z311"/>
      <c r="AA311"/>
      <c r="AB311"/>
      <c r="AC311"/>
      <c r="AD311"/>
      <c r="AE311"/>
      <c r="AF311"/>
      <c r="AG311"/>
      <c r="AH311"/>
      <c r="AI311"/>
      <c r="AJ311"/>
      <c r="AK311"/>
      <c r="AL311"/>
      <c r="AM311"/>
      <c r="AN311"/>
      <c r="AO311"/>
      <c r="AP311"/>
      <c r="AQ311"/>
      <c r="AR311"/>
      <c r="AS311"/>
      <c r="AT311"/>
      <c r="AU311"/>
      <c r="AV311"/>
      <c r="AW311"/>
      <c r="AX311"/>
      <c r="AY311"/>
      <c r="AZ311"/>
      <c r="BA311"/>
      <c r="BB311"/>
      <c r="BC311"/>
      <c r="BD311"/>
      <c r="BE311"/>
      <c r="BF311"/>
      <c r="BG311"/>
      <c r="BH311"/>
      <c r="BI311"/>
      <c r="BJ311"/>
      <c r="BK311"/>
      <c r="BL311"/>
      <c r="BM311"/>
      <c r="BN311"/>
      <c r="BO311"/>
      <c r="BP311"/>
      <c r="BQ311"/>
      <c r="BR311"/>
      <c r="BS311"/>
      <c r="BT311"/>
      <c r="BU311"/>
      <c r="BV311"/>
      <c r="BW311"/>
      <c r="BX311"/>
      <c r="BY311"/>
      <c r="BZ311"/>
      <c r="CA311"/>
      <c r="CB311"/>
      <c r="CC311"/>
      <c r="CD311"/>
      <c r="CE311"/>
      <c r="CF311"/>
      <c r="CG311"/>
      <c r="CH311"/>
      <c r="CI311"/>
      <c r="CJ311"/>
      <c r="CK311"/>
      <c r="CL311"/>
      <c r="CM311"/>
      <c r="CN311"/>
      <c r="CO311"/>
      <c r="CP311"/>
      <c r="CQ311"/>
      <c r="CR311"/>
      <c r="CS311"/>
      <c r="CT311"/>
      <c r="CU311"/>
      <c r="CV311"/>
      <c r="CW311"/>
      <c r="CX311"/>
      <c r="CY311"/>
      <c r="CZ311"/>
      <c r="DA311"/>
      <c r="DB311"/>
      <c r="DC311"/>
      <c r="DD311"/>
      <c r="DE311"/>
      <c r="DF311"/>
      <c r="DG311"/>
      <c r="DH311"/>
      <c r="DI311"/>
      <c r="DJ311"/>
      <c r="DK311"/>
      <c r="DL311"/>
      <c r="DM311"/>
      <c r="DN311"/>
      <c r="DO311"/>
      <c r="DP311"/>
      <c r="DQ311"/>
      <c r="DR311"/>
      <c r="DS311"/>
      <c r="DT311"/>
      <c r="DU311"/>
      <c r="DV311"/>
      <c r="DW311"/>
      <c r="DX311"/>
      <c r="DY311"/>
      <c r="DZ311"/>
      <c r="EA311"/>
      <c r="EB311"/>
      <c r="EC311"/>
      <c r="ED311"/>
      <c r="EE311"/>
      <c r="EF311"/>
      <c r="EG311"/>
      <c r="EH311"/>
      <c r="EI311"/>
      <c r="EJ311"/>
      <c r="EK311"/>
      <c r="EL311"/>
      <c r="EM311"/>
      <c r="EN311"/>
      <c r="EO311"/>
      <c r="EP311"/>
      <c r="EQ311"/>
      <c r="ER311"/>
      <c r="ES311"/>
      <c r="ET311"/>
      <c r="EU311"/>
      <c r="EV311"/>
      <c r="EW311"/>
      <c r="EX311"/>
      <c r="EY311"/>
      <c r="EZ311"/>
      <c r="FA311"/>
      <c r="FB311"/>
      <c r="FC311"/>
      <c r="FD311"/>
      <c r="FE311"/>
      <c r="FF311"/>
      <c r="FG311"/>
      <c r="FH311"/>
      <c r="FI311"/>
      <c r="FJ311"/>
      <c r="FK311"/>
      <c r="FL311"/>
      <c r="FM311"/>
      <c r="FN311"/>
      <c r="FO311"/>
    </row>
    <row r="312" spans="1:171" s="96" customFormat="1" x14ac:dyDescent="0.2">
      <c r="A312"/>
      <c r="B312"/>
      <c r="C312"/>
      <c r="D312"/>
      <c r="E312"/>
      <c r="F312" s="158"/>
      <c r="G312"/>
      <c r="H312"/>
      <c r="I312"/>
      <c r="J312" s="158"/>
      <c r="K312"/>
      <c r="L312" s="165"/>
      <c r="M312" s="158"/>
      <c r="N312"/>
      <c r="O312"/>
      <c r="P312"/>
      <c r="Q312"/>
      <c r="R312"/>
      <c r="S312"/>
      <c r="T312"/>
      <c r="U312"/>
      <c r="V312"/>
      <c r="W312"/>
      <c r="X312"/>
      <c r="Y312"/>
      <c r="Z312"/>
      <c r="AA312"/>
      <c r="AB312"/>
      <c r="AC312"/>
      <c r="AD312"/>
      <c r="AE312"/>
      <c r="AF312"/>
      <c r="AG312"/>
      <c r="AH312"/>
      <c r="AI312"/>
      <c r="AJ312"/>
      <c r="AK312"/>
      <c r="AL312"/>
      <c r="AM312"/>
      <c r="AN312"/>
      <c r="AO312"/>
      <c r="AP312"/>
      <c r="AQ312"/>
      <c r="AR312"/>
      <c r="AS312"/>
      <c r="AT312"/>
      <c r="AU312"/>
      <c r="AV312"/>
      <c r="AW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c r="CD312"/>
      <c r="CE312"/>
      <c r="CF312"/>
      <c r="CG312"/>
      <c r="CH312"/>
      <c r="CI312"/>
      <c r="CJ312"/>
      <c r="CK312"/>
      <c r="CL312"/>
      <c r="CM312"/>
      <c r="CN312"/>
      <c r="CO312"/>
      <c r="CP312"/>
      <c r="CQ312"/>
      <c r="CR312"/>
      <c r="CS312"/>
      <c r="CT312"/>
      <c r="CU312"/>
      <c r="CV312"/>
      <c r="CW312"/>
      <c r="CX312"/>
      <c r="CY312"/>
      <c r="CZ312"/>
      <c r="DA312"/>
      <c r="DB312"/>
      <c r="DC312"/>
      <c r="DD312"/>
      <c r="DE312"/>
      <c r="DF312"/>
      <c r="DG312"/>
      <c r="DH312"/>
      <c r="DI312"/>
      <c r="DJ312"/>
      <c r="DK312"/>
      <c r="DL312"/>
      <c r="DM312"/>
      <c r="DN312"/>
      <c r="DO312"/>
      <c r="DP312"/>
      <c r="DQ312"/>
      <c r="DR312"/>
      <c r="DS312"/>
      <c r="DT312"/>
      <c r="DU312"/>
      <c r="DV312"/>
      <c r="DW312"/>
      <c r="DX312"/>
      <c r="DY312"/>
      <c r="DZ312"/>
      <c r="EA312"/>
      <c r="EB312"/>
      <c r="EC312"/>
      <c r="ED312"/>
      <c r="EE312"/>
      <c r="EF312"/>
      <c r="EG312"/>
      <c r="EH312"/>
      <c r="EI312"/>
      <c r="EJ312"/>
      <c r="EK312"/>
      <c r="EL312"/>
      <c r="EM312"/>
      <c r="EN312"/>
      <c r="EO312"/>
      <c r="EP312"/>
      <c r="EQ312"/>
      <c r="ER312"/>
      <c r="ES312"/>
      <c r="ET312"/>
      <c r="EU312"/>
      <c r="EV312"/>
      <c r="EW312"/>
      <c r="EX312"/>
      <c r="EY312"/>
      <c r="EZ312"/>
      <c r="FA312"/>
      <c r="FB312"/>
      <c r="FC312"/>
      <c r="FD312"/>
      <c r="FE312"/>
      <c r="FF312"/>
      <c r="FG312"/>
      <c r="FH312"/>
      <c r="FI312"/>
      <c r="FJ312"/>
      <c r="FK312"/>
      <c r="FL312"/>
      <c r="FM312"/>
      <c r="FN312"/>
      <c r="FO312"/>
    </row>
    <row r="313" spans="1:171" s="96" customFormat="1" x14ac:dyDescent="0.2">
      <c r="A313"/>
      <c r="B313"/>
      <c r="C313"/>
      <c r="D313"/>
      <c r="E313"/>
      <c r="F313" s="158"/>
      <c r="G313"/>
      <c r="H313"/>
      <c r="I313"/>
      <c r="J313" s="158"/>
      <c r="K313"/>
      <c r="L313" s="165"/>
      <c r="M313" s="158"/>
      <c r="N313"/>
      <c r="O313"/>
      <c r="P313"/>
      <c r="Q313"/>
      <c r="R313"/>
      <c r="S313"/>
      <c r="T313"/>
      <c r="U313"/>
      <c r="V313"/>
      <c r="W313"/>
      <c r="X313"/>
      <c r="Y313"/>
      <c r="Z313"/>
      <c r="AA313"/>
      <c r="AB313"/>
      <c r="AC313"/>
      <c r="AD313"/>
      <c r="AE313"/>
      <c r="AF313"/>
      <c r="AG313"/>
      <c r="AH313"/>
      <c r="AI313"/>
      <c r="AJ313"/>
      <c r="AK313"/>
      <c r="AL313"/>
      <c r="AM313"/>
      <c r="AN313"/>
      <c r="AO313"/>
      <c r="AP313"/>
      <c r="AQ313"/>
      <c r="AR313"/>
      <c r="AS313"/>
      <c r="AT313"/>
      <c r="AU313"/>
      <c r="AV313"/>
      <c r="AW313"/>
      <c r="AX313"/>
      <c r="AY313"/>
      <c r="AZ313"/>
      <c r="BA313"/>
      <c r="BB313"/>
      <c r="BC313"/>
      <c r="BD313"/>
      <c r="BE313"/>
      <c r="BF313"/>
      <c r="BG313"/>
      <c r="BH313"/>
      <c r="BI313"/>
      <c r="BJ313"/>
      <c r="BK313"/>
      <c r="BL313"/>
      <c r="BM313"/>
      <c r="BN313"/>
      <c r="BO313"/>
      <c r="BP313"/>
      <c r="BQ313"/>
      <c r="BR313"/>
      <c r="BS313"/>
      <c r="BT313"/>
      <c r="BU313"/>
      <c r="BV313"/>
      <c r="BW313"/>
      <c r="BX313"/>
      <c r="BY313"/>
      <c r="BZ313"/>
      <c r="CA313"/>
      <c r="CB313"/>
      <c r="CC313"/>
      <c r="CD313"/>
      <c r="CE313"/>
      <c r="CF313"/>
      <c r="CG313"/>
      <c r="CH313"/>
      <c r="CI313"/>
      <c r="CJ313"/>
      <c r="CK313"/>
      <c r="CL313"/>
      <c r="CM313"/>
      <c r="CN313"/>
      <c r="CO313"/>
      <c r="CP313"/>
      <c r="CQ313"/>
      <c r="CR313"/>
      <c r="CS313"/>
      <c r="CT313"/>
      <c r="CU313"/>
      <c r="CV313"/>
      <c r="CW313"/>
      <c r="CX313"/>
      <c r="CY313"/>
      <c r="CZ313"/>
      <c r="DA313"/>
      <c r="DB313"/>
      <c r="DC313"/>
      <c r="DD313"/>
      <c r="DE313"/>
      <c r="DF313"/>
      <c r="DG313"/>
      <c r="DH313"/>
      <c r="DI313"/>
      <c r="DJ313"/>
      <c r="DK313"/>
      <c r="DL313"/>
      <c r="DM313"/>
      <c r="DN313"/>
      <c r="DO313"/>
      <c r="DP313"/>
      <c r="DQ313"/>
      <c r="DR313"/>
      <c r="DS313"/>
      <c r="DT313"/>
      <c r="DU313"/>
      <c r="DV313"/>
      <c r="DW313"/>
      <c r="DX313"/>
      <c r="DY313"/>
      <c r="DZ313"/>
      <c r="EA313"/>
      <c r="EB313"/>
      <c r="EC313"/>
      <c r="ED313"/>
      <c r="EE313"/>
      <c r="EF313"/>
      <c r="EG313"/>
      <c r="EH313"/>
      <c r="EI313"/>
      <c r="EJ313"/>
      <c r="EK313"/>
      <c r="EL313"/>
      <c r="EM313"/>
      <c r="EN313"/>
      <c r="EO313"/>
      <c r="EP313"/>
      <c r="EQ313"/>
      <c r="ER313"/>
      <c r="ES313"/>
      <c r="ET313"/>
      <c r="EU313"/>
      <c r="EV313"/>
      <c r="EW313"/>
      <c r="EX313"/>
      <c r="EY313"/>
      <c r="EZ313"/>
      <c r="FA313"/>
      <c r="FB313"/>
      <c r="FC313"/>
      <c r="FD313"/>
      <c r="FE313"/>
      <c r="FF313"/>
      <c r="FG313"/>
      <c r="FH313"/>
      <c r="FI313"/>
      <c r="FJ313"/>
      <c r="FK313"/>
      <c r="FL313"/>
      <c r="FM313"/>
      <c r="FN313"/>
      <c r="FO313"/>
    </row>
    <row r="314" spans="1:171" s="96" customFormat="1" x14ac:dyDescent="0.2">
      <c r="A314"/>
      <c r="B314"/>
      <c r="C314"/>
      <c r="D314"/>
      <c r="E314"/>
      <c r="F314" s="158"/>
      <c r="G314"/>
      <c r="H314"/>
      <c r="I314"/>
      <c r="J314" s="158"/>
      <c r="K314"/>
      <c r="L314" s="165"/>
      <c r="M314" s="158"/>
      <c r="N314"/>
      <c r="O314"/>
      <c r="P314"/>
      <c r="Q314"/>
      <c r="R314"/>
      <c r="S314"/>
      <c r="T314"/>
      <c r="U314"/>
      <c r="V314"/>
      <c r="W314"/>
      <c r="X314"/>
      <c r="Y314"/>
      <c r="Z314"/>
      <c r="AA314"/>
      <c r="AB314"/>
      <c r="AC314"/>
      <c r="AD314"/>
      <c r="AE314"/>
      <c r="AF314"/>
      <c r="AG314"/>
      <c r="AH314"/>
      <c r="AI314"/>
      <c r="AJ314"/>
      <c r="AK314"/>
      <c r="AL314"/>
      <c r="AM314"/>
      <c r="AN314"/>
      <c r="AO314"/>
      <c r="AP314"/>
      <c r="AQ314"/>
      <c r="AR314"/>
      <c r="AS314"/>
      <c r="AT314"/>
      <c r="AU314"/>
      <c r="AV314"/>
      <c r="AW314"/>
      <c r="AX314"/>
      <c r="AY314"/>
      <c r="AZ314"/>
      <c r="BA314"/>
      <c r="BB314"/>
      <c r="BC314"/>
      <c r="BD314"/>
      <c r="BE314"/>
      <c r="BF314"/>
      <c r="BG314"/>
      <c r="BH314"/>
      <c r="BI314"/>
      <c r="BJ314"/>
      <c r="BK314"/>
      <c r="BL314"/>
      <c r="BM314"/>
      <c r="BN314"/>
      <c r="BO314"/>
      <c r="BP314"/>
      <c r="BQ314"/>
      <c r="BR314"/>
      <c r="BS314"/>
      <c r="BT314"/>
      <c r="BU314"/>
      <c r="BV314"/>
      <c r="BW314"/>
      <c r="BX314"/>
      <c r="BY314"/>
      <c r="BZ314"/>
      <c r="CA314"/>
      <c r="CB314"/>
      <c r="CC314"/>
      <c r="CD314"/>
      <c r="CE314"/>
      <c r="CF314"/>
      <c r="CG314"/>
      <c r="CH314"/>
      <c r="CI314"/>
      <c r="CJ314"/>
      <c r="CK314"/>
      <c r="CL314"/>
      <c r="CM314"/>
      <c r="CN314"/>
      <c r="CO314"/>
      <c r="CP314"/>
      <c r="CQ314"/>
      <c r="CR314"/>
      <c r="CS314"/>
      <c r="CT314"/>
      <c r="CU314"/>
      <c r="CV314"/>
      <c r="CW314"/>
      <c r="CX314"/>
      <c r="CY314"/>
      <c r="CZ314"/>
      <c r="DA314"/>
      <c r="DB314"/>
      <c r="DC314"/>
      <c r="DD314"/>
      <c r="DE314"/>
      <c r="DF314"/>
      <c r="DG314"/>
      <c r="DH314"/>
      <c r="DI314"/>
      <c r="DJ314"/>
      <c r="DK314"/>
      <c r="DL314"/>
      <c r="DM314"/>
      <c r="DN314"/>
      <c r="DO314"/>
      <c r="DP314"/>
      <c r="DQ314"/>
      <c r="DR314"/>
      <c r="DS314"/>
      <c r="DT314"/>
      <c r="DU314"/>
      <c r="DV314"/>
      <c r="DW314"/>
      <c r="DX314"/>
      <c r="DY314"/>
      <c r="DZ314"/>
      <c r="EA314"/>
      <c r="EB314"/>
      <c r="EC314"/>
      <c r="ED314"/>
      <c r="EE314"/>
      <c r="EF314"/>
      <c r="EG314"/>
      <c r="EH314"/>
      <c r="EI314"/>
      <c r="EJ314"/>
      <c r="EK314"/>
      <c r="EL314"/>
      <c r="EM314"/>
      <c r="EN314"/>
      <c r="EO314"/>
      <c r="EP314"/>
      <c r="EQ314"/>
      <c r="ER314"/>
      <c r="ES314"/>
      <c r="ET314"/>
      <c r="EU314"/>
      <c r="EV314"/>
      <c r="EW314"/>
      <c r="EX314"/>
      <c r="EY314"/>
      <c r="EZ314"/>
      <c r="FA314"/>
      <c r="FB314"/>
      <c r="FC314"/>
      <c r="FD314"/>
      <c r="FE314"/>
      <c r="FF314"/>
      <c r="FG314"/>
      <c r="FH314"/>
      <c r="FI314"/>
      <c r="FJ314"/>
      <c r="FK314"/>
      <c r="FL314"/>
      <c r="FM314"/>
      <c r="FN314"/>
      <c r="FO314"/>
    </row>
    <row r="315" spans="1:171" s="96" customFormat="1" x14ac:dyDescent="0.2">
      <c r="A315"/>
      <c r="B315"/>
      <c r="C315"/>
      <c r="D315"/>
      <c r="E315"/>
      <c r="F315" s="158"/>
      <c r="G315"/>
      <c r="H315"/>
      <c r="I315"/>
      <c r="J315" s="158"/>
      <c r="K315"/>
      <c r="L315" s="165"/>
      <c r="M315" s="158"/>
      <c r="N315"/>
      <c r="O315"/>
      <c r="P315"/>
      <c r="Q315"/>
      <c r="R315"/>
      <c r="S315"/>
      <c r="T315"/>
      <c r="U315"/>
      <c r="V315"/>
      <c r="W315"/>
      <c r="X315"/>
      <c r="Y315"/>
      <c r="Z315"/>
      <c r="AA315"/>
      <c r="AB315"/>
      <c r="AC315"/>
      <c r="AD315"/>
      <c r="AE315"/>
      <c r="AF315"/>
      <c r="AG315"/>
      <c r="AH315"/>
      <c r="AI315"/>
      <c r="AJ315"/>
      <c r="AK315"/>
      <c r="AL315"/>
      <c r="AM315"/>
      <c r="AN315"/>
      <c r="AO315"/>
      <c r="AP315"/>
      <c r="AQ315"/>
      <c r="AR315"/>
      <c r="AS315"/>
      <c r="AT315"/>
      <c r="AU315"/>
      <c r="AV315"/>
      <c r="AW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c r="CD315"/>
      <c r="CE315"/>
      <c r="CF315"/>
      <c r="CG315"/>
      <c r="CH315"/>
      <c r="CI315"/>
      <c r="CJ315"/>
      <c r="CK315"/>
      <c r="CL315"/>
      <c r="CM315"/>
      <c r="CN315"/>
      <c r="CO315"/>
      <c r="CP315"/>
      <c r="CQ315"/>
      <c r="CR315"/>
      <c r="CS315"/>
      <c r="CT315"/>
      <c r="CU315"/>
      <c r="CV315"/>
      <c r="CW315"/>
      <c r="CX315"/>
      <c r="CY315"/>
      <c r="CZ315"/>
      <c r="DA315"/>
      <c r="DB315"/>
      <c r="DC315"/>
      <c r="DD315"/>
      <c r="DE315"/>
      <c r="DF315"/>
      <c r="DG315"/>
      <c r="DH315"/>
      <c r="DI315"/>
      <c r="DJ315"/>
      <c r="DK315"/>
      <c r="DL315"/>
      <c r="DM315"/>
      <c r="DN315"/>
      <c r="DO315"/>
      <c r="DP315"/>
      <c r="DQ315"/>
      <c r="DR315"/>
      <c r="DS315"/>
      <c r="DT315"/>
      <c r="DU315"/>
      <c r="DV315"/>
      <c r="DW315"/>
      <c r="DX315"/>
      <c r="DY315"/>
      <c r="DZ315"/>
      <c r="EA315"/>
      <c r="EB315"/>
      <c r="EC315"/>
      <c r="ED315"/>
      <c r="EE315"/>
      <c r="EF315"/>
      <c r="EG315"/>
      <c r="EH315"/>
      <c r="EI315"/>
      <c r="EJ315"/>
      <c r="EK315"/>
      <c r="EL315"/>
      <c r="EM315"/>
      <c r="EN315"/>
      <c r="EO315"/>
      <c r="EP315"/>
      <c r="EQ315"/>
      <c r="ER315"/>
      <c r="ES315"/>
      <c r="ET315"/>
      <c r="EU315"/>
      <c r="EV315"/>
      <c r="EW315"/>
      <c r="EX315"/>
      <c r="EY315"/>
      <c r="EZ315"/>
      <c r="FA315"/>
      <c r="FB315"/>
      <c r="FC315"/>
      <c r="FD315"/>
      <c r="FE315"/>
      <c r="FF315"/>
      <c r="FG315"/>
      <c r="FH315"/>
      <c r="FI315"/>
      <c r="FJ315"/>
      <c r="FK315"/>
      <c r="FL315"/>
      <c r="FM315"/>
      <c r="FN315"/>
      <c r="FO315"/>
    </row>
    <row r="316" spans="1:171" s="96" customFormat="1" x14ac:dyDescent="0.2">
      <c r="A316"/>
      <c r="B316"/>
      <c r="C316"/>
      <c r="D316"/>
      <c r="E316"/>
      <c r="F316" s="158"/>
      <c r="G316"/>
      <c r="H316"/>
      <c r="I316"/>
      <c r="J316" s="158"/>
      <c r="K316"/>
      <c r="L316" s="165"/>
      <c r="M316" s="158"/>
      <c r="N316"/>
      <c r="O316"/>
      <c r="P316"/>
      <c r="Q316"/>
      <c r="R316"/>
      <c r="S316"/>
      <c r="T316"/>
      <c r="U316"/>
      <c r="V316"/>
      <c r="W316"/>
      <c r="X316"/>
      <c r="Y316"/>
      <c r="Z316"/>
      <c r="AA316"/>
      <c r="AB316"/>
      <c r="AC316"/>
      <c r="AD316"/>
      <c r="AE316"/>
      <c r="AF316"/>
      <c r="AG316"/>
      <c r="AH316"/>
      <c r="AI316"/>
      <c r="AJ316"/>
      <c r="AK316"/>
      <c r="AL316"/>
      <c r="AM316"/>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c r="CE316"/>
      <c r="CF316"/>
      <c r="CG316"/>
      <c r="CH316"/>
      <c r="CI316"/>
      <c r="CJ316"/>
      <c r="CK316"/>
      <c r="CL316"/>
      <c r="CM316"/>
      <c r="CN316"/>
      <c r="CO316"/>
      <c r="CP316"/>
      <c r="CQ316"/>
      <c r="CR316"/>
      <c r="CS316"/>
      <c r="CT316"/>
      <c r="CU316"/>
      <c r="CV316"/>
      <c r="CW316"/>
      <c r="CX316"/>
      <c r="CY316"/>
      <c r="CZ316"/>
      <c r="DA316"/>
      <c r="DB316"/>
      <c r="DC316"/>
      <c r="DD316"/>
      <c r="DE316"/>
      <c r="DF316"/>
      <c r="DG316"/>
      <c r="DH316"/>
      <c r="DI316"/>
      <c r="DJ316"/>
      <c r="DK316"/>
      <c r="DL316"/>
      <c r="DM316"/>
      <c r="DN316"/>
      <c r="DO316"/>
      <c r="DP316"/>
      <c r="DQ316"/>
      <c r="DR316"/>
      <c r="DS316"/>
      <c r="DT316"/>
      <c r="DU316"/>
      <c r="DV316"/>
      <c r="DW316"/>
      <c r="DX316"/>
      <c r="DY316"/>
      <c r="DZ316"/>
      <c r="EA316"/>
      <c r="EB316"/>
      <c r="EC316"/>
      <c r="ED316"/>
      <c r="EE316"/>
      <c r="EF316"/>
      <c r="EG316"/>
      <c r="EH316"/>
      <c r="EI316"/>
      <c r="EJ316"/>
      <c r="EK316"/>
      <c r="EL316"/>
      <c r="EM316"/>
      <c r="EN316"/>
      <c r="EO316"/>
      <c r="EP316"/>
      <c r="EQ316"/>
      <c r="ER316"/>
      <c r="ES316"/>
      <c r="ET316"/>
      <c r="EU316"/>
      <c r="EV316"/>
      <c r="EW316"/>
      <c r="EX316"/>
      <c r="EY316"/>
      <c r="EZ316"/>
      <c r="FA316"/>
      <c r="FB316"/>
      <c r="FC316"/>
      <c r="FD316"/>
      <c r="FE316"/>
      <c r="FF316"/>
      <c r="FG316"/>
      <c r="FH316"/>
      <c r="FI316"/>
      <c r="FJ316"/>
      <c r="FK316"/>
      <c r="FL316"/>
      <c r="FM316"/>
      <c r="FN316"/>
      <c r="FO316"/>
    </row>
    <row r="317" spans="1:171" s="96" customFormat="1" x14ac:dyDescent="0.2">
      <c r="A317"/>
      <c r="B317"/>
      <c r="C317"/>
      <c r="D317"/>
      <c r="E317"/>
      <c r="F317" s="158"/>
      <c r="G317"/>
      <c r="H317"/>
      <c r="I317"/>
      <c r="J317" s="158"/>
      <c r="K317"/>
      <c r="L317" s="165"/>
      <c r="M317" s="158"/>
      <c r="N317"/>
      <c r="O317"/>
      <c r="P317"/>
      <c r="Q317"/>
      <c r="R317"/>
      <c r="S317"/>
      <c r="T317"/>
      <c r="U317"/>
      <c r="V317"/>
      <c r="W317"/>
      <c r="X317"/>
      <c r="Y317"/>
      <c r="Z317"/>
      <c r="AA317"/>
      <c r="AB317"/>
      <c r="AC317"/>
      <c r="AD317"/>
      <c r="AE317"/>
      <c r="AF317"/>
      <c r="AG317"/>
      <c r="AH317"/>
      <c r="AI317"/>
      <c r="AJ317"/>
      <c r="AK317"/>
      <c r="AL317"/>
      <c r="AM317"/>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c r="CD317"/>
      <c r="CE317"/>
      <c r="CF317"/>
      <c r="CG317"/>
      <c r="CH317"/>
      <c r="CI317"/>
      <c r="CJ317"/>
      <c r="CK317"/>
      <c r="CL317"/>
      <c r="CM317"/>
      <c r="CN317"/>
      <c r="CO317"/>
      <c r="CP317"/>
      <c r="CQ317"/>
      <c r="CR317"/>
      <c r="CS317"/>
      <c r="CT317"/>
      <c r="CU317"/>
      <c r="CV317"/>
      <c r="CW317"/>
      <c r="CX317"/>
      <c r="CY317"/>
      <c r="CZ317"/>
      <c r="DA317"/>
      <c r="DB317"/>
      <c r="DC317"/>
      <c r="DD317"/>
      <c r="DE317"/>
      <c r="DF317"/>
      <c r="DG317"/>
      <c r="DH317"/>
      <c r="DI317"/>
      <c r="DJ317"/>
      <c r="DK317"/>
      <c r="DL317"/>
      <c r="DM317"/>
      <c r="DN317"/>
      <c r="DO317"/>
      <c r="DP317"/>
      <c r="DQ317"/>
      <c r="DR317"/>
      <c r="DS317"/>
      <c r="DT317"/>
      <c r="DU317"/>
      <c r="DV317"/>
      <c r="DW317"/>
      <c r="DX317"/>
      <c r="DY317"/>
      <c r="DZ317"/>
      <c r="EA317"/>
      <c r="EB317"/>
      <c r="EC317"/>
      <c r="ED317"/>
      <c r="EE317"/>
      <c r="EF317"/>
      <c r="EG317"/>
      <c r="EH317"/>
      <c r="EI317"/>
      <c r="EJ317"/>
      <c r="EK317"/>
      <c r="EL317"/>
      <c r="EM317"/>
      <c r="EN317"/>
      <c r="EO317"/>
      <c r="EP317"/>
      <c r="EQ317"/>
      <c r="ER317"/>
      <c r="ES317"/>
      <c r="ET317"/>
      <c r="EU317"/>
      <c r="EV317"/>
      <c r="EW317"/>
      <c r="EX317"/>
      <c r="EY317"/>
      <c r="EZ317"/>
      <c r="FA317"/>
      <c r="FB317"/>
      <c r="FC317"/>
      <c r="FD317"/>
      <c r="FE317"/>
      <c r="FF317"/>
      <c r="FG317"/>
      <c r="FH317"/>
      <c r="FI317"/>
      <c r="FJ317"/>
      <c r="FK317"/>
      <c r="FL317"/>
      <c r="FM317"/>
      <c r="FN317"/>
      <c r="FO317"/>
    </row>
    <row r="318" spans="1:171" s="96" customFormat="1" x14ac:dyDescent="0.2">
      <c r="A318"/>
      <c r="B318"/>
      <c r="C318"/>
      <c r="D318"/>
      <c r="E318"/>
      <c r="F318" s="158"/>
      <c r="G318"/>
      <c r="H318"/>
      <c r="I318"/>
      <c r="J318" s="158"/>
      <c r="K318"/>
      <c r="L318" s="165"/>
      <c r="M318" s="158"/>
      <c r="N318"/>
      <c r="O318"/>
      <c r="P318"/>
      <c r="Q318"/>
      <c r="R318"/>
      <c r="S318"/>
      <c r="T318"/>
      <c r="U318"/>
      <c r="V318"/>
      <c r="W318"/>
      <c r="X318"/>
      <c r="Y318"/>
      <c r="Z318"/>
      <c r="AA318"/>
      <c r="AB318"/>
      <c r="AC318"/>
      <c r="AD318"/>
      <c r="AE318"/>
      <c r="AF318"/>
      <c r="AG318"/>
      <c r="AH318"/>
      <c r="AI318"/>
      <c r="AJ318"/>
      <c r="AK318"/>
      <c r="AL318"/>
      <c r="AM318"/>
      <c r="AN318"/>
      <c r="AO318"/>
      <c r="AP318"/>
      <c r="AQ318"/>
      <c r="AR318"/>
      <c r="AS318"/>
      <c r="AT318"/>
      <c r="AU318"/>
      <c r="AV318"/>
      <c r="AW318"/>
      <c r="AX318"/>
      <c r="AY318"/>
      <c r="AZ318"/>
      <c r="BA318"/>
      <c r="BB318"/>
      <c r="BC318"/>
      <c r="BD318"/>
      <c r="BE318"/>
      <c r="BF318"/>
      <c r="BG318"/>
      <c r="BH318"/>
      <c r="BI318"/>
      <c r="BJ318"/>
      <c r="BK318"/>
      <c r="BL318"/>
      <c r="BM318"/>
      <c r="BN318"/>
      <c r="BO318"/>
      <c r="BP318"/>
      <c r="BQ318"/>
      <c r="BR318"/>
      <c r="BS318"/>
      <c r="BT318"/>
      <c r="BU318"/>
      <c r="BV318"/>
      <c r="BW318"/>
      <c r="BX318"/>
      <c r="BY318"/>
      <c r="BZ318"/>
      <c r="CA318"/>
      <c r="CB318"/>
      <c r="CC318"/>
      <c r="CD318"/>
      <c r="CE318"/>
      <c r="CF318"/>
      <c r="CG318"/>
      <c r="CH318"/>
      <c r="CI318"/>
      <c r="CJ318"/>
      <c r="CK318"/>
      <c r="CL318"/>
      <c r="CM318"/>
      <c r="CN318"/>
      <c r="CO318"/>
      <c r="CP318"/>
      <c r="CQ318"/>
      <c r="CR318"/>
      <c r="CS318"/>
      <c r="CT318"/>
      <c r="CU318"/>
      <c r="CV318"/>
      <c r="CW318"/>
      <c r="CX318"/>
      <c r="CY318"/>
      <c r="CZ318"/>
      <c r="DA318"/>
      <c r="DB318"/>
      <c r="DC318"/>
      <c r="DD318"/>
      <c r="DE318"/>
      <c r="DF318"/>
      <c r="DG318"/>
      <c r="DH318"/>
      <c r="DI318"/>
      <c r="DJ318"/>
      <c r="DK318"/>
      <c r="DL318"/>
      <c r="DM318"/>
      <c r="DN318"/>
      <c r="DO318"/>
      <c r="DP318"/>
      <c r="DQ318"/>
      <c r="DR318"/>
      <c r="DS318"/>
      <c r="DT318"/>
      <c r="DU318"/>
      <c r="DV318"/>
      <c r="DW318"/>
      <c r="DX318"/>
      <c r="DY318"/>
      <c r="DZ318"/>
      <c r="EA318"/>
      <c r="EB318"/>
      <c r="EC318"/>
      <c r="ED318"/>
      <c r="EE318"/>
      <c r="EF318"/>
      <c r="EG318"/>
      <c r="EH318"/>
      <c r="EI318"/>
      <c r="EJ318"/>
      <c r="EK318"/>
      <c r="EL318"/>
      <c r="EM318"/>
      <c r="EN318"/>
      <c r="EO318"/>
      <c r="EP318"/>
      <c r="EQ318"/>
      <c r="ER318"/>
      <c r="ES318"/>
      <c r="ET318"/>
      <c r="EU318"/>
      <c r="EV318"/>
      <c r="EW318"/>
      <c r="EX318"/>
      <c r="EY318"/>
      <c r="EZ318"/>
      <c r="FA318"/>
      <c r="FB318"/>
      <c r="FC318"/>
      <c r="FD318"/>
      <c r="FE318"/>
      <c r="FF318"/>
      <c r="FG318"/>
      <c r="FH318"/>
      <c r="FI318"/>
      <c r="FJ318"/>
      <c r="FK318"/>
      <c r="FL318"/>
      <c r="FM318"/>
      <c r="FN318"/>
      <c r="FO318"/>
    </row>
    <row r="319" spans="1:171" s="96" customFormat="1" x14ac:dyDescent="0.2">
      <c r="A319"/>
      <c r="B319"/>
      <c r="C319"/>
      <c r="D319"/>
      <c r="E319"/>
      <c r="F319" s="158"/>
      <c r="G319"/>
      <c r="H319"/>
      <c r="I319"/>
      <c r="J319" s="158"/>
      <c r="K319"/>
      <c r="L319" s="165"/>
      <c r="M319" s="158"/>
      <c r="N319"/>
      <c r="O319"/>
      <c r="P319"/>
      <c r="Q319"/>
      <c r="R319"/>
      <c r="S319"/>
      <c r="T319"/>
      <c r="U319"/>
      <c r="V319"/>
      <c r="W319"/>
      <c r="X319"/>
      <c r="Y319"/>
      <c r="Z319"/>
      <c r="AA319"/>
      <c r="AB319"/>
      <c r="AC319"/>
      <c r="AD319"/>
      <c r="AE319"/>
      <c r="AF319"/>
      <c r="AG319"/>
      <c r="AH319"/>
      <c r="AI319"/>
      <c r="AJ319"/>
      <c r="AK319"/>
      <c r="AL319"/>
      <c r="AM319"/>
      <c r="AN319"/>
      <c r="AO319"/>
      <c r="AP319"/>
      <c r="AQ319"/>
      <c r="AR319"/>
      <c r="AS319"/>
      <c r="AT319"/>
      <c r="AU319"/>
      <c r="AV319"/>
      <c r="AW319"/>
      <c r="AX319"/>
      <c r="AY319"/>
      <c r="AZ319"/>
      <c r="BA319"/>
      <c r="BB319"/>
      <c r="BC319"/>
      <c r="BD319"/>
      <c r="BE319"/>
      <c r="BF319"/>
      <c r="BG319"/>
      <c r="BH319"/>
      <c r="BI319"/>
      <c r="BJ319"/>
      <c r="BK319"/>
      <c r="BL319"/>
      <c r="BM319"/>
      <c r="BN319"/>
      <c r="BO319"/>
      <c r="BP319"/>
      <c r="BQ319"/>
      <c r="BR319"/>
      <c r="BS319"/>
      <c r="BT319"/>
      <c r="BU319"/>
      <c r="BV319"/>
      <c r="BW319"/>
      <c r="BX319"/>
      <c r="BY319"/>
      <c r="BZ319"/>
      <c r="CA319"/>
      <c r="CB319"/>
      <c r="CC319"/>
      <c r="CD319"/>
      <c r="CE319"/>
      <c r="CF319"/>
      <c r="CG319"/>
      <c r="CH319"/>
      <c r="CI319"/>
      <c r="CJ319"/>
      <c r="CK319"/>
      <c r="CL319"/>
      <c r="CM319"/>
      <c r="CN319"/>
      <c r="CO319"/>
      <c r="CP319"/>
      <c r="CQ319"/>
      <c r="CR319"/>
      <c r="CS319"/>
      <c r="CT319"/>
      <c r="CU319"/>
      <c r="CV319"/>
      <c r="CW319"/>
      <c r="CX319"/>
      <c r="CY319"/>
      <c r="CZ319"/>
      <c r="DA319"/>
      <c r="DB319"/>
      <c r="DC319"/>
      <c r="DD319"/>
      <c r="DE319"/>
      <c r="DF319"/>
      <c r="DG319"/>
      <c r="DH319"/>
      <c r="DI319"/>
      <c r="DJ319"/>
      <c r="DK319"/>
      <c r="DL319"/>
      <c r="DM319"/>
      <c r="DN319"/>
      <c r="DO319"/>
      <c r="DP319"/>
      <c r="DQ319"/>
      <c r="DR319"/>
      <c r="DS319"/>
      <c r="DT319"/>
      <c r="DU319"/>
      <c r="DV319"/>
      <c r="DW319"/>
      <c r="DX319"/>
      <c r="DY319"/>
      <c r="DZ319"/>
      <c r="EA319"/>
      <c r="EB319"/>
      <c r="EC319"/>
      <c r="ED319"/>
      <c r="EE319"/>
      <c r="EF319"/>
      <c r="EG319"/>
      <c r="EH319"/>
      <c r="EI319"/>
      <c r="EJ319"/>
      <c r="EK319"/>
      <c r="EL319"/>
      <c r="EM319"/>
      <c r="EN319"/>
      <c r="EO319"/>
      <c r="EP319"/>
      <c r="EQ319"/>
      <c r="ER319"/>
      <c r="ES319"/>
      <c r="ET319"/>
      <c r="EU319"/>
      <c r="EV319"/>
      <c r="EW319"/>
      <c r="EX319"/>
      <c r="EY319"/>
      <c r="EZ319"/>
      <c r="FA319"/>
      <c r="FB319"/>
      <c r="FC319"/>
      <c r="FD319"/>
      <c r="FE319"/>
      <c r="FF319"/>
      <c r="FG319"/>
      <c r="FH319"/>
      <c r="FI319"/>
      <c r="FJ319"/>
      <c r="FK319"/>
      <c r="FL319"/>
      <c r="FM319"/>
      <c r="FN319"/>
      <c r="FO319"/>
    </row>
    <row r="320" spans="1:171" s="96" customFormat="1" x14ac:dyDescent="0.2">
      <c r="A320"/>
      <c r="B320"/>
      <c r="C320"/>
      <c r="D320"/>
      <c r="E320"/>
      <c r="F320" s="158"/>
      <c r="G320"/>
      <c r="H320"/>
      <c r="I320"/>
      <c r="J320" s="158"/>
      <c r="K320"/>
      <c r="L320" s="165"/>
      <c r="M320" s="158"/>
      <c r="N320"/>
      <c r="O320"/>
      <c r="P320"/>
      <c r="Q320"/>
      <c r="R320"/>
      <c r="S320"/>
      <c r="T320"/>
      <c r="U320"/>
      <c r="V320"/>
      <c r="W320"/>
      <c r="X320"/>
      <c r="Y320"/>
      <c r="Z320"/>
      <c r="AA320"/>
      <c r="AB320"/>
      <c r="AC320"/>
      <c r="AD320"/>
      <c r="AE320"/>
      <c r="AF320"/>
      <c r="AG320"/>
      <c r="AH320"/>
      <c r="AI320"/>
      <c r="AJ320"/>
      <c r="AK320"/>
      <c r="AL320"/>
      <c r="AM320"/>
      <c r="AN320"/>
      <c r="AO320"/>
      <c r="AP320"/>
      <c r="AQ320"/>
      <c r="AR320"/>
      <c r="AS320"/>
      <c r="AT320"/>
      <c r="AU320"/>
      <c r="AV320"/>
      <c r="AW320"/>
      <c r="AX320"/>
      <c r="AY320"/>
      <c r="AZ320"/>
      <c r="BA320"/>
      <c r="BB320"/>
      <c r="BC320"/>
      <c r="BD320"/>
      <c r="BE320"/>
      <c r="BF320"/>
      <c r="BG320"/>
      <c r="BH320"/>
      <c r="BI320"/>
      <c r="BJ320"/>
      <c r="BK320"/>
      <c r="BL320"/>
      <c r="BM320"/>
      <c r="BN320"/>
      <c r="BO320"/>
      <c r="BP320"/>
      <c r="BQ320"/>
      <c r="BR320"/>
      <c r="BS320"/>
      <c r="BT320"/>
      <c r="BU320"/>
      <c r="BV320"/>
      <c r="BW320"/>
      <c r="BX320"/>
      <c r="BY320"/>
      <c r="BZ320"/>
      <c r="CA320"/>
      <c r="CB320"/>
      <c r="CC320"/>
      <c r="CD320"/>
      <c r="CE320"/>
      <c r="CF320"/>
      <c r="CG320"/>
      <c r="CH320"/>
      <c r="CI320"/>
      <c r="CJ320"/>
      <c r="CK320"/>
      <c r="CL320"/>
      <c r="CM320"/>
      <c r="CN320"/>
      <c r="CO320"/>
      <c r="CP320"/>
      <c r="CQ320"/>
      <c r="CR320"/>
      <c r="CS320"/>
      <c r="CT320"/>
      <c r="CU320"/>
      <c r="CV320"/>
      <c r="CW320"/>
      <c r="CX320"/>
      <c r="CY320"/>
      <c r="CZ320"/>
      <c r="DA320"/>
      <c r="DB320"/>
      <c r="DC320"/>
      <c r="DD320"/>
      <c r="DE320"/>
      <c r="DF320"/>
      <c r="DG320"/>
      <c r="DH320"/>
      <c r="DI320"/>
      <c r="DJ320"/>
      <c r="DK320"/>
      <c r="DL320"/>
      <c r="DM320"/>
      <c r="DN320"/>
      <c r="DO320"/>
      <c r="DP320"/>
      <c r="DQ320"/>
      <c r="DR320"/>
      <c r="DS320"/>
      <c r="DT320"/>
      <c r="DU320"/>
      <c r="DV320"/>
      <c r="DW320"/>
      <c r="DX320"/>
      <c r="DY320"/>
      <c r="DZ320"/>
      <c r="EA320"/>
      <c r="EB320"/>
      <c r="EC320"/>
      <c r="ED320"/>
      <c r="EE320"/>
      <c r="EF320"/>
      <c r="EG320"/>
      <c r="EH320"/>
      <c r="EI320"/>
      <c r="EJ320"/>
      <c r="EK320"/>
      <c r="EL320"/>
      <c r="EM320"/>
      <c r="EN320"/>
      <c r="EO320"/>
      <c r="EP320"/>
      <c r="EQ320"/>
      <c r="ER320"/>
      <c r="ES320"/>
      <c r="ET320"/>
      <c r="EU320"/>
      <c r="EV320"/>
      <c r="EW320"/>
      <c r="EX320"/>
      <c r="EY320"/>
      <c r="EZ320"/>
      <c r="FA320"/>
      <c r="FB320"/>
      <c r="FC320"/>
      <c r="FD320"/>
      <c r="FE320"/>
      <c r="FF320"/>
      <c r="FG320"/>
      <c r="FH320"/>
      <c r="FI320"/>
      <c r="FJ320"/>
      <c r="FK320"/>
      <c r="FL320"/>
      <c r="FM320"/>
      <c r="FN320"/>
      <c r="FO320"/>
    </row>
    <row r="321" spans="1:171" s="96" customFormat="1" x14ac:dyDescent="0.2">
      <c r="A321"/>
      <c r="B321"/>
      <c r="C321"/>
      <c r="D321"/>
      <c r="E321"/>
      <c r="F321" s="158"/>
      <c r="G321"/>
      <c r="H321"/>
      <c r="I321"/>
      <c r="J321" s="158"/>
      <c r="K321"/>
      <c r="L321" s="165"/>
      <c r="M321" s="158"/>
      <c r="N321"/>
      <c r="O321"/>
      <c r="P321"/>
      <c r="Q321"/>
      <c r="R321"/>
      <c r="S321"/>
      <c r="T321"/>
      <c r="U321"/>
      <c r="V321"/>
      <c r="W321"/>
      <c r="X321"/>
      <c r="Y321"/>
      <c r="Z321"/>
      <c r="AA321"/>
      <c r="AB321"/>
      <c r="AC321"/>
      <c r="AD321"/>
      <c r="AE321"/>
      <c r="AF321"/>
      <c r="AG321"/>
      <c r="AH321"/>
      <c r="AI321"/>
      <c r="AJ321"/>
      <c r="AK321"/>
      <c r="AL321"/>
      <c r="AM321"/>
      <c r="AN321"/>
      <c r="AO321"/>
      <c r="AP321"/>
      <c r="AQ321"/>
      <c r="AR321"/>
      <c r="AS321"/>
      <c r="AT321"/>
      <c r="AU321"/>
      <c r="AV321"/>
      <c r="AW321"/>
      <c r="AX321"/>
      <c r="AY321"/>
      <c r="AZ321"/>
      <c r="BA321"/>
      <c r="BB321"/>
      <c r="BC321"/>
      <c r="BD321"/>
      <c r="BE321"/>
      <c r="BF321"/>
      <c r="BG321"/>
      <c r="BH321"/>
      <c r="BI321"/>
      <c r="BJ321"/>
      <c r="BK321"/>
      <c r="BL321"/>
      <c r="BM321"/>
      <c r="BN321"/>
      <c r="BO321"/>
      <c r="BP321"/>
      <c r="BQ321"/>
      <c r="BR321"/>
      <c r="BS321"/>
      <c r="BT321"/>
      <c r="BU321"/>
      <c r="BV321"/>
      <c r="BW321"/>
      <c r="BX321"/>
      <c r="BY321"/>
      <c r="BZ321"/>
      <c r="CA321"/>
      <c r="CB321"/>
      <c r="CC321"/>
      <c r="CD321"/>
      <c r="CE321"/>
      <c r="CF321"/>
      <c r="CG321"/>
      <c r="CH321"/>
      <c r="CI321"/>
      <c r="CJ321"/>
      <c r="CK321"/>
      <c r="CL321"/>
      <c r="CM321"/>
      <c r="CN321"/>
      <c r="CO321"/>
      <c r="CP321"/>
      <c r="CQ321"/>
      <c r="CR321"/>
      <c r="CS321"/>
      <c r="CT321"/>
      <c r="CU321"/>
      <c r="CV321"/>
      <c r="CW321"/>
      <c r="CX321"/>
      <c r="CY321"/>
      <c r="CZ321"/>
      <c r="DA321"/>
      <c r="DB321"/>
      <c r="DC321"/>
      <c r="DD321"/>
      <c r="DE321"/>
      <c r="DF321"/>
      <c r="DG321"/>
      <c r="DH321"/>
      <c r="DI321"/>
      <c r="DJ321"/>
      <c r="DK321"/>
      <c r="DL321"/>
      <c r="DM321"/>
      <c r="DN321"/>
      <c r="DO321"/>
      <c r="DP321"/>
      <c r="DQ321"/>
      <c r="DR321"/>
      <c r="DS321"/>
      <c r="DT321"/>
      <c r="DU321"/>
      <c r="DV321"/>
      <c r="DW321"/>
      <c r="DX321"/>
      <c r="DY321"/>
      <c r="DZ321"/>
      <c r="EA321"/>
      <c r="EB321"/>
      <c r="EC321"/>
      <c r="ED321"/>
      <c r="EE321"/>
      <c r="EF321"/>
      <c r="EG321"/>
      <c r="EH321"/>
      <c r="EI321"/>
      <c r="EJ321"/>
      <c r="EK321"/>
      <c r="EL321"/>
      <c r="EM321"/>
      <c r="EN321"/>
      <c r="EO321"/>
      <c r="EP321"/>
      <c r="EQ321"/>
      <c r="ER321"/>
      <c r="ES321"/>
      <c r="ET321"/>
      <c r="EU321"/>
      <c r="EV321"/>
      <c r="EW321"/>
      <c r="EX321"/>
      <c r="EY321"/>
      <c r="EZ321"/>
      <c r="FA321"/>
      <c r="FB321"/>
      <c r="FC321"/>
      <c r="FD321"/>
      <c r="FE321"/>
      <c r="FF321"/>
      <c r="FG321"/>
      <c r="FH321"/>
      <c r="FI321"/>
      <c r="FJ321"/>
      <c r="FK321"/>
      <c r="FL321"/>
      <c r="FM321"/>
      <c r="FN321"/>
      <c r="FO321"/>
    </row>
    <row r="322" spans="1:171" s="96" customFormat="1" x14ac:dyDescent="0.2">
      <c r="A322"/>
      <c r="B322"/>
      <c r="C322"/>
      <c r="D322"/>
      <c r="E322"/>
      <c r="F322" s="158"/>
      <c r="G322"/>
      <c r="H322"/>
      <c r="I322"/>
      <c r="J322" s="158"/>
      <c r="K322"/>
      <c r="L322" s="165"/>
      <c r="M322" s="158"/>
      <c r="N322"/>
      <c r="O322"/>
      <c r="P322"/>
      <c r="Q322"/>
      <c r="R322"/>
      <c r="S322"/>
      <c r="T322"/>
      <c r="U322"/>
      <c r="V322"/>
      <c r="W322"/>
      <c r="X322"/>
      <c r="Y322"/>
      <c r="Z322"/>
      <c r="AA322"/>
      <c r="AB322"/>
      <c r="AC322"/>
      <c r="AD322"/>
      <c r="AE322"/>
      <c r="AF322"/>
      <c r="AG322"/>
      <c r="AH322"/>
      <c r="AI322"/>
      <c r="AJ322"/>
      <c r="AK322"/>
      <c r="AL322"/>
      <c r="AM322"/>
      <c r="AN322"/>
      <c r="AO322"/>
      <c r="AP322"/>
      <c r="AQ322"/>
      <c r="AR322"/>
      <c r="AS322"/>
      <c r="AT322"/>
      <c r="AU322"/>
      <c r="AV322"/>
      <c r="AW322"/>
      <c r="AX322"/>
      <c r="AY322"/>
      <c r="AZ322"/>
      <c r="BA322"/>
      <c r="BB322"/>
      <c r="BC322"/>
      <c r="BD322"/>
      <c r="BE322"/>
      <c r="BF322"/>
      <c r="BG322"/>
      <c r="BH322"/>
      <c r="BI322"/>
      <c r="BJ322"/>
      <c r="BK322"/>
      <c r="BL322"/>
      <c r="BM322"/>
      <c r="BN322"/>
      <c r="BO322"/>
      <c r="BP322"/>
      <c r="BQ322"/>
      <c r="BR322"/>
      <c r="BS322"/>
      <c r="BT322"/>
      <c r="BU322"/>
      <c r="BV322"/>
      <c r="BW322"/>
      <c r="BX322"/>
      <c r="BY322"/>
      <c r="BZ322"/>
      <c r="CA322"/>
      <c r="CB322"/>
      <c r="CC322"/>
      <c r="CD322"/>
      <c r="CE322"/>
      <c r="CF322"/>
      <c r="CG322"/>
      <c r="CH322"/>
      <c r="CI322"/>
      <c r="CJ322"/>
      <c r="CK322"/>
      <c r="CL322"/>
      <c r="CM322"/>
      <c r="CN322"/>
      <c r="CO322"/>
      <c r="CP322"/>
      <c r="CQ322"/>
      <c r="CR322"/>
      <c r="CS322"/>
      <c r="CT322"/>
      <c r="CU322"/>
      <c r="CV322"/>
      <c r="CW322"/>
      <c r="CX322"/>
      <c r="CY322"/>
      <c r="CZ322"/>
      <c r="DA322"/>
      <c r="DB322"/>
      <c r="DC322"/>
      <c r="DD322"/>
      <c r="DE322"/>
      <c r="DF322"/>
      <c r="DG322"/>
      <c r="DH322"/>
      <c r="DI322"/>
      <c r="DJ322"/>
      <c r="DK322"/>
      <c r="DL322"/>
      <c r="DM322"/>
      <c r="DN322"/>
      <c r="DO322"/>
      <c r="DP322"/>
      <c r="DQ322"/>
      <c r="DR322"/>
      <c r="DS322"/>
      <c r="DT322"/>
      <c r="DU322"/>
      <c r="DV322"/>
      <c r="DW322"/>
      <c r="DX322"/>
      <c r="DY322"/>
      <c r="DZ322"/>
      <c r="EA322"/>
      <c r="EB322"/>
      <c r="EC322"/>
      <c r="ED322"/>
      <c r="EE322"/>
      <c r="EF322"/>
      <c r="EG322"/>
      <c r="EH322"/>
      <c r="EI322"/>
      <c r="EJ322"/>
      <c r="EK322"/>
      <c r="EL322"/>
      <c r="EM322"/>
      <c r="EN322"/>
      <c r="EO322"/>
      <c r="EP322"/>
      <c r="EQ322"/>
      <c r="ER322"/>
      <c r="ES322"/>
      <c r="ET322"/>
      <c r="EU322"/>
      <c r="EV322"/>
      <c r="EW322"/>
      <c r="EX322"/>
      <c r="EY322"/>
      <c r="EZ322"/>
      <c r="FA322"/>
      <c r="FB322"/>
      <c r="FC322"/>
      <c r="FD322"/>
      <c r="FE322"/>
      <c r="FF322"/>
      <c r="FG322"/>
      <c r="FH322"/>
      <c r="FI322"/>
      <c r="FJ322"/>
      <c r="FK322"/>
      <c r="FL322"/>
      <c r="FM322"/>
      <c r="FN322"/>
      <c r="FO322"/>
    </row>
    <row r="323" spans="1:171" s="96" customFormat="1" x14ac:dyDescent="0.2">
      <c r="A323"/>
      <c r="B323"/>
      <c r="C323"/>
      <c r="D323"/>
      <c r="E323"/>
      <c r="F323" s="158"/>
      <c r="G323"/>
      <c r="H323"/>
      <c r="I323"/>
      <c r="J323" s="158"/>
      <c r="K323"/>
      <c r="L323" s="165"/>
      <c r="M323" s="158"/>
      <c r="N323"/>
      <c r="O323"/>
      <c r="P323"/>
      <c r="Q323"/>
      <c r="R323"/>
      <c r="S323"/>
      <c r="T323"/>
      <c r="U323"/>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c r="CD323"/>
      <c r="CE323"/>
      <c r="CF323"/>
      <c r="CG323"/>
      <c r="CH323"/>
      <c r="CI323"/>
      <c r="CJ323"/>
      <c r="CK323"/>
      <c r="CL323"/>
      <c r="CM323"/>
      <c r="CN323"/>
      <c r="CO323"/>
      <c r="CP323"/>
      <c r="CQ323"/>
      <c r="CR323"/>
      <c r="CS323"/>
      <c r="CT323"/>
      <c r="CU323"/>
      <c r="CV323"/>
      <c r="CW323"/>
      <c r="CX323"/>
      <c r="CY323"/>
      <c r="CZ323"/>
      <c r="DA323"/>
      <c r="DB323"/>
      <c r="DC323"/>
      <c r="DD323"/>
      <c r="DE323"/>
      <c r="DF323"/>
      <c r="DG323"/>
      <c r="DH323"/>
      <c r="DI323"/>
      <c r="DJ323"/>
      <c r="DK323"/>
      <c r="DL323"/>
      <c r="DM323"/>
      <c r="DN323"/>
      <c r="DO323"/>
      <c r="DP323"/>
      <c r="DQ323"/>
      <c r="DR323"/>
      <c r="DS323"/>
      <c r="DT323"/>
      <c r="DU323"/>
      <c r="DV323"/>
      <c r="DW323"/>
      <c r="DX323"/>
      <c r="DY323"/>
      <c r="DZ323"/>
      <c r="EA323"/>
      <c r="EB323"/>
      <c r="EC323"/>
      <c r="ED323"/>
      <c r="EE323"/>
      <c r="EF323"/>
      <c r="EG323"/>
      <c r="EH323"/>
      <c r="EI323"/>
      <c r="EJ323"/>
      <c r="EK323"/>
      <c r="EL323"/>
      <c r="EM323"/>
      <c r="EN323"/>
      <c r="EO323"/>
      <c r="EP323"/>
      <c r="EQ323"/>
      <c r="ER323"/>
      <c r="ES323"/>
      <c r="ET323"/>
      <c r="EU323"/>
      <c r="EV323"/>
      <c r="EW323"/>
      <c r="EX323"/>
      <c r="EY323"/>
      <c r="EZ323"/>
      <c r="FA323"/>
      <c r="FB323"/>
      <c r="FC323"/>
      <c r="FD323"/>
      <c r="FE323"/>
      <c r="FF323"/>
      <c r="FG323"/>
      <c r="FH323"/>
      <c r="FI323"/>
      <c r="FJ323"/>
      <c r="FK323"/>
      <c r="FL323"/>
      <c r="FM323"/>
      <c r="FN323"/>
      <c r="FO323"/>
    </row>
    <row r="324" spans="1:171" s="96" customFormat="1" x14ac:dyDescent="0.2">
      <c r="A324"/>
      <c r="B324"/>
      <c r="C324"/>
      <c r="D324"/>
      <c r="E324"/>
      <c r="F324" s="158"/>
      <c r="G324"/>
      <c r="H324"/>
      <c r="I324"/>
      <c r="J324" s="158"/>
      <c r="K324"/>
      <c r="L324" s="165"/>
      <c r="M324" s="158"/>
      <c r="N324"/>
      <c r="O324"/>
      <c r="P324"/>
      <c r="Q324"/>
      <c r="R324"/>
      <c r="S324"/>
      <c r="T324"/>
      <c r="U324"/>
      <c r="V324"/>
      <c r="W324"/>
      <c r="X324"/>
      <c r="Y324"/>
      <c r="Z324"/>
      <c r="AA324"/>
      <c r="AB324"/>
      <c r="AC324"/>
      <c r="AD324"/>
      <c r="AE324"/>
      <c r="AF324"/>
      <c r="AG324"/>
      <c r="AH324"/>
      <c r="AI324"/>
      <c r="AJ324"/>
      <c r="AK324"/>
      <c r="AL324"/>
      <c r="AM324"/>
      <c r="AN324"/>
      <c r="AO324"/>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c r="CD324"/>
      <c r="CE324"/>
      <c r="CF324"/>
      <c r="CG324"/>
      <c r="CH324"/>
      <c r="CI324"/>
      <c r="CJ324"/>
      <c r="CK324"/>
      <c r="CL324"/>
      <c r="CM324"/>
      <c r="CN324"/>
      <c r="CO324"/>
      <c r="CP324"/>
      <c r="CQ324"/>
      <c r="CR324"/>
      <c r="CS324"/>
      <c r="CT324"/>
      <c r="CU324"/>
      <c r="CV324"/>
      <c r="CW324"/>
      <c r="CX324"/>
      <c r="CY324"/>
      <c r="CZ324"/>
      <c r="DA324"/>
      <c r="DB324"/>
      <c r="DC324"/>
      <c r="DD324"/>
      <c r="DE324"/>
      <c r="DF324"/>
      <c r="DG324"/>
      <c r="DH324"/>
      <c r="DI324"/>
      <c r="DJ324"/>
      <c r="DK324"/>
      <c r="DL324"/>
      <c r="DM324"/>
      <c r="DN324"/>
      <c r="DO324"/>
      <c r="DP324"/>
      <c r="DQ324"/>
      <c r="DR324"/>
      <c r="DS324"/>
      <c r="DT324"/>
      <c r="DU324"/>
      <c r="DV324"/>
      <c r="DW324"/>
      <c r="DX324"/>
      <c r="DY324"/>
      <c r="DZ324"/>
      <c r="EA324"/>
      <c r="EB324"/>
      <c r="EC324"/>
      <c r="ED324"/>
      <c r="EE324"/>
      <c r="EF324"/>
      <c r="EG324"/>
      <c r="EH324"/>
      <c r="EI324"/>
      <c r="EJ324"/>
      <c r="EK324"/>
      <c r="EL324"/>
      <c r="EM324"/>
      <c r="EN324"/>
      <c r="EO324"/>
      <c r="EP324"/>
      <c r="EQ324"/>
      <c r="ER324"/>
      <c r="ES324"/>
      <c r="ET324"/>
      <c r="EU324"/>
      <c r="EV324"/>
      <c r="EW324"/>
      <c r="EX324"/>
      <c r="EY324"/>
      <c r="EZ324"/>
      <c r="FA324"/>
      <c r="FB324"/>
      <c r="FC324"/>
      <c r="FD324"/>
      <c r="FE324"/>
      <c r="FF324"/>
      <c r="FG324"/>
      <c r="FH324"/>
      <c r="FI324"/>
      <c r="FJ324"/>
      <c r="FK324"/>
      <c r="FL324"/>
      <c r="FM324"/>
      <c r="FN324"/>
      <c r="FO324"/>
    </row>
    <row r="325" spans="1:171" s="96" customFormat="1" x14ac:dyDescent="0.2">
      <c r="A325"/>
      <c r="B325"/>
      <c r="C325"/>
      <c r="D325"/>
      <c r="E325"/>
      <c r="F325" s="158"/>
      <c r="G325"/>
      <c r="H325"/>
      <c r="I325"/>
      <c r="J325" s="158"/>
      <c r="K325"/>
      <c r="L325" s="165"/>
      <c r="M325" s="158"/>
      <c r="N325"/>
      <c r="O325"/>
      <c r="P325"/>
      <c r="Q325"/>
      <c r="R325"/>
      <c r="S325"/>
      <c r="T325"/>
      <c r="U325"/>
      <c r="V325"/>
      <c r="W325"/>
      <c r="X325"/>
      <c r="Y325"/>
      <c r="Z325"/>
      <c r="AA325"/>
      <c r="AB325"/>
      <c r="AC325"/>
      <c r="AD325"/>
      <c r="AE325"/>
      <c r="AF325"/>
      <c r="AG325"/>
      <c r="AH325"/>
      <c r="AI325"/>
      <c r="AJ325"/>
      <c r="AK325"/>
      <c r="AL325"/>
      <c r="AM325"/>
      <c r="AN325"/>
      <c r="AO325"/>
      <c r="AP325"/>
      <c r="AQ325"/>
      <c r="AR325"/>
      <c r="AS325"/>
      <c r="AT325"/>
      <c r="AU325"/>
      <c r="AV325"/>
      <c r="AW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c r="CD325"/>
      <c r="CE325"/>
      <c r="CF325"/>
      <c r="CG325"/>
      <c r="CH325"/>
      <c r="CI325"/>
      <c r="CJ325"/>
      <c r="CK325"/>
      <c r="CL325"/>
      <c r="CM325"/>
      <c r="CN325"/>
      <c r="CO325"/>
      <c r="CP325"/>
      <c r="CQ325"/>
      <c r="CR325"/>
      <c r="CS325"/>
      <c r="CT325"/>
      <c r="CU325"/>
      <c r="CV325"/>
      <c r="CW325"/>
      <c r="CX325"/>
      <c r="CY325"/>
      <c r="CZ325"/>
      <c r="DA325"/>
      <c r="DB325"/>
      <c r="DC325"/>
      <c r="DD325"/>
      <c r="DE325"/>
      <c r="DF325"/>
      <c r="DG325"/>
      <c r="DH325"/>
      <c r="DI325"/>
      <c r="DJ325"/>
      <c r="DK325"/>
      <c r="DL325"/>
      <c r="DM325"/>
      <c r="DN325"/>
      <c r="DO325"/>
      <c r="DP325"/>
      <c r="DQ325"/>
      <c r="DR325"/>
      <c r="DS325"/>
      <c r="DT325"/>
      <c r="DU325"/>
      <c r="DV325"/>
      <c r="DW325"/>
      <c r="DX325"/>
      <c r="DY325"/>
      <c r="DZ325"/>
      <c r="EA325"/>
      <c r="EB325"/>
      <c r="EC325"/>
      <c r="ED325"/>
      <c r="EE325"/>
      <c r="EF325"/>
      <c r="EG325"/>
      <c r="EH325"/>
      <c r="EI325"/>
      <c r="EJ325"/>
      <c r="EK325"/>
      <c r="EL325"/>
      <c r="EM325"/>
      <c r="EN325"/>
      <c r="EO325"/>
      <c r="EP325"/>
      <c r="EQ325"/>
      <c r="ER325"/>
      <c r="ES325"/>
      <c r="ET325"/>
      <c r="EU325"/>
      <c r="EV325"/>
      <c r="EW325"/>
      <c r="EX325"/>
      <c r="EY325"/>
      <c r="EZ325"/>
      <c r="FA325"/>
      <c r="FB325"/>
      <c r="FC325"/>
      <c r="FD325"/>
      <c r="FE325"/>
      <c r="FF325"/>
      <c r="FG325"/>
      <c r="FH325"/>
      <c r="FI325"/>
      <c r="FJ325"/>
      <c r="FK325"/>
      <c r="FL325"/>
      <c r="FM325"/>
      <c r="FN325"/>
      <c r="FO325"/>
    </row>
    <row r="326" spans="1:171" s="96" customFormat="1" x14ac:dyDescent="0.2">
      <c r="A326"/>
      <c r="B326"/>
      <c r="C326"/>
      <c r="D326"/>
      <c r="E326"/>
      <c r="F326" s="158"/>
      <c r="G326"/>
      <c r="H326"/>
      <c r="I326"/>
      <c r="J326" s="158"/>
      <c r="K326"/>
      <c r="L326" s="165"/>
      <c r="M326" s="158"/>
      <c r="N326"/>
      <c r="O326"/>
      <c r="P326"/>
      <c r="Q326"/>
      <c r="R326"/>
      <c r="S326"/>
      <c r="T326"/>
      <c r="U326"/>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c r="CD326"/>
      <c r="CE326"/>
      <c r="CF326"/>
      <c r="CG326"/>
      <c r="CH326"/>
      <c r="CI326"/>
      <c r="CJ326"/>
      <c r="CK326"/>
      <c r="CL326"/>
      <c r="CM326"/>
      <c r="CN326"/>
      <c r="CO326"/>
      <c r="CP326"/>
      <c r="CQ326"/>
      <c r="CR326"/>
      <c r="CS326"/>
      <c r="CT326"/>
      <c r="CU326"/>
      <c r="CV326"/>
      <c r="CW326"/>
      <c r="CX326"/>
      <c r="CY326"/>
      <c r="CZ326"/>
      <c r="DA326"/>
      <c r="DB326"/>
      <c r="DC326"/>
      <c r="DD326"/>
      <c r="DE326"/>
      <c r="DF326"/>
      <c r="DG326"/>
      <c r="DH326"/>
      <c r="DI326"/>
      <c r="DJ326"/>
      <c r="DK326"/>
      <c r="DL326"/>
      <c r="DM326"/>
      <c r="DN326"/>
      <c r="DO326"/>
      <c r="DP326"/>
      <c r="DQ326"/>
      <c r="DR326"/>
      <c r="DS326"/>
      <c r="DT326"/>
      <c r="DU326"/>
      <c r="DV326"/>
      <c r="DW326"/>
      <c r="DX326"/>
      <c r="DY326"/>
      <c r="DZ326"/>
      <c r="EA326"/>
      <c r="EB326"/>
      <c r="EC326"/>
      <c r="ED326"/>
      <c r="EE326"/>
      <c r="EF326"/>
      <c r="EG326"/>
      <c r="EH326"/>
      <c r="EI326"/>
      <c r="EJ326"/>
      <c r="EK326"/>
      <c r="EL326"/>
      <c r="EM326"/>
      <c r="EN326"/>
      <c r="EO326"/>
      <c r="EP326"/>
      <c r="EQ326"/>
      <c r="ER326"/>
      <c r="ES326"/>
      <c r="ET326"/>
      <c r="EU326"/>
      <c r="EV326"/>
      <c r="EW326"/>
      <c r="EX326"/>
      <c r="EY326"/>
      <c r="EZ326"/>
      <c r="FA326"/>
      <c r="FB326"/>
      <c r="FC326"/>
      <c r="FD326"/>
      <c r="FE326"/>
      <c r="FF326"/>
      <c r="FG326"/>
      <c r="FH326"/>
      <c r="FI326"/>
      <c r="FJ326"/>
      <c r="FK326"/>
      <c r="FL326"/>
      <c r="FM326"/>
      <c r="FN326"/>
      <c r="FO326"/>
    </row>
    <row r="327" spans="1:171" s="96" customFormat="1" x14ac:dyDescent="0.2">
      <c r="A327"/>
      <c r="B327"/>
      <c r="C327"/>
      <c r="D327"/>
      <c r="E327"/>
      <c r="F327" s="158"/>
      <c r="G327"/>
      <c r="H327"/>
      <c r="I327"/>
      <c r="J327" s="158"/>
      <c r="K327"/>
      <c r="L327" s="165"/>
      <c r="M327" s="158"/>
      <c r="N327"/>
      <c r="O327"/>
      <c r="P327"/>
      <c r="Q327"/>
      <c r="R327"/>
      <c r="S327"/>
      <c r="T327"/>
      <c r="U327"/>
      <c r="V327"/>
      <c r="W327"/>
      <c r="X327"/>
      <c r="Y327"/>
      <c r="Z327"/>
      <c r="AA327"/>
      <c r="AB327"/>
      <c r="AC327"/>
      <c r="AD327"/>
      <c r="AE327"/>
      <c r="AF327"/>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c r="CD327"/>
      <c r="CE327"/>
      <c r="CF327"/>
      <c r="CG327"/>
      <c r="CH327"/>
      <c r="CI327"/>
      <c r="CJ327"/>
      <c r="CK327"/>
      <c r="CL327"/>
      <c r="CM327"/>
      <c r="CN327"/>
      <c r="CO327"/>
      <c r="CP327"/>
      <c r="CQ327"/>
      <c r="CR327"/>
      <c r="CS327"/>
      <c r="CT327"/>
      <c r="CU327"/>
      <c r="CV327"/>
      <c r="CW327"/>
      <c r="CX327"/>
      <c r="CY327"/>
      <c r="CZ327"/>
      <c r="DA327"/>
      <c r="DB327"/>
      <c r="DC327"/>
      <c r="DD327"/>
      <c r="DE327"/>
      <c r="DF327"/>
      <c r="DG327"/>
      <c r="DH327"/>
      <c r="DI327"/>
      <c r="DJ327"/>
      <c r="DK327"/>
      <c r="DL327"/>
      <c r="DM327"/>
      <c r="DN327"/>
      <c r="DO327"/>
      <c r="DP327"/>
      <c r="DQ327"/>
      <c r="DR327"/>
      <c r="DS327"/>
      <c r="DT327"/>
      <c r="DU327"/>
      <c r="DV327"/>
      <c r="DW327"/>
      <c r="DX327"/>
      <c r="DY327"/>
      <c r="DZ327"/>
      <c r="EA327"/>
      <c r="EB327"/>
      <c r="EC327"/>
      <c r="ED327"/>
      <c r="EE327"/>
      <c r="EF327"/>
      <c r="EG327"/>
      <c r="EH327"/>
      <c r="EI327"/>
      <c r="EJ327"/>
      <c r="EK327"/>
      <c r="EL327"/>
      <c r="EM327"/>
      <c r="EN327"/>
      <c r="EO327"/>
      <c r="EP327"/>
      <c r="EQ327"/>
      <c r="ER327"/>
      <c r="ES327"/>
      <c r="ET327"/>
      <c r="EU327"/>
      <c r="EV327"/>
      <c r="EW327"/>
      <c r="EX327"/>
      <c r="EY327"/>
      <c r="EZ327"/>
      <c r="FA327"/>
      <c r="FB327"/>
      <c r="FC327"/>
      <c r="FD327"/>
      <c r="FE327"/>
      <c r="FF327"/>
      <c r="FG327"/>
      <c r="FH327"/>
      <c r="FI327"/>
      <c r="FJ327"/>
      <c r="FK327"/>
      <c r="FL327"/>
      <c r="FM327"/>
      <c r="FN327"/>
      <c r="FO327"/>
    </row>
    <row r="328" spans="1:171" s="96" customFormat="1" x14ac:dyDescent="0.2">
      <c r="A328"/>
      <c r="B328"/>
      <c r="C328"/>
      <c r="D328"/>
      <c r="E328"/>
      <c r="F328" s="158"/>
      <c r="G328"/>
      <c r="H328"/>
      <c r="I328"/>
      <c r="J328" s="158"/>
      <c r="K328"/>
      <c r="L328" s="165"/>
      <c r="M328" s="158"/>
      <c r="N328"/>
      <c r="O328"/>
      <c r="P328"/>
      <c r="Q328"/>
      <c r="R328"/>
      <c r="S328"/>
      <c r="T328"/>
      <c r="U328"/>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c r="BB328"/>
      <c r="BC328"/>
      <c r="BD328"/>
      <c r="BE328"/>
      <c r="BF328"/>
      <c r="BG328"/>
      <c r="BH328"/>
      <c r="BI328"/>
      <c r="BJ328"/>
      <c r="BK328"/>
      <c r="BL328"/>
      <c r="BM328"/>
      <c r="BN328"/>
      <c r="BO328"/>
      <c r="BP328"/>
      <c r="BQ328"/>
      <c r="BR328"/>
      <c r="BS328"/>
      <c r="BT328"/>
      <c r="BU328"/>
      <c r="BV328"/>
      <c r="BW328"/>
      <c r="BX328"/>
      <c r="BY328"/>
      <c r="BZ328"/>
      <c r="CA328"/>
      <c r="CB328"/>
      <c r="CC328"/>
      <c r="CD328"/>
      <c r="CE328"/>
      <c r="CF328"/>
      <c r="CG328"/>
      <c r="CH328"/>
      <c r="CI328"/>
      <c r="CJ328"/>
      <c r="CK328"/>
      <c r="CL328"/>
      <c r="CM328"/>
      <c r="CN328"/>
      <c r="CO328"/>
      <c r="CP328"/>
      <c r="CQ328"/>
      <c r="CR328"/>
      <c r="CS328"/>
      <c r="CT328"/>
      <c r="CU328"/>
      <c r="CV328"/>
      <c r="CW328"/>
      <c r="CX328"/>
      <c r="CY328"/>
      <c r="CZ328"/>
      <c r="DA328"/>
      <c r="DB328"/>
      <c r="DC328"/>
      <c r="DD328"/>
      <c r="DE328"/>
      <c r="DF328"/>
      <c r="DG328"/>
      <c r="DH328"/>
      <c r="DI328"/>
      <c r="DJ328"/>
      <c r="DK328"/>
      <c r="DL328"/>
      <c r="DM328"/>
      <c r="DN328"/>
      <c r="DO328"/>
      <c r="DP328"/>
      <c r="DQ328"/>
      <c r="DR328"/>
      <c r="DS328"/>
      <c r="DT328"/>
      <c r="DU328"/>
      <c r="DV328"/>
      <c r="DW328"/>
      <c r="DX328"/>
      <c r="DY328"/>
      <c r="DZ328"/>
      <c r="EA328"/>
      <c r="EB328"/>
      <c r="EC328"/>
      <c r="ED328"/>
      <c r="EE328"/>
      <c r="EF328"/>
      <c r="EG328"/>
      <c r="EH328"/>
      <c r="EI328"/>
      <c r="EJ328"/>
      <c r="EK328"/>
      <c r="EL328"/>
      <c r="EM328"/>
      <c r="EN328"/>
      <c r="EO328"/>
      <c r="EP328"/>
      <c r="EQ328"/>
      <c r="ER328"/>
      <c r="ES328"/>
      <c r="ET328"/>
      <c r="EU328"/>
      <c r="EV328"/>
      <c r="EW328"/>
      <c r="EX328"/>
      <c r="EY328"/>
      <c r="EZ328"/>
      <c r="FA328"/>
      <c r="FB328"/>
      <c r="FC328"/>
      <c r="FD328"/>
      <c r="FE328"/>
      <c r="FF328"/>
      <c r="FG328"/>
      <c r="FH328"/>
      <c r="FI328"/>
      <c r="FJ328"/>
      <c r="FK328"/>
      <c r="FL328"/>
      <c r="FM328"/>
      <c r="FN328"/>
      <c r="FO328"/>
    </row>
    <row r="329" spans="1:171" s="96" customFormat="1" x14ac:dyDescent="0.2">
      <c r="A329"/>
      <c r="B329"/>
      <c r="C329"/>
      <c r="D329"/>
      <c r="E329"/>
      <c r="F329" s="158"/>
      <c r="G329"/>
      <c r="H329"/>
      <c r="I329"/>
      <c r="J329" s="158"/>
      <c r="K329"/>
      <c r="L329" s="165"/>
      <c r="M329" s="158"/>
      <c r="N329"/>
      <c r="O329"/>
      <c r="P329"/>
      <c r="Q329"/>
      <c r="R329"/>
      <c r="S329"/>
      <c r="T329"/>
      <c r="U329"/>
      <c r="V329"/>
      <c r="W329"/>
      <c r="X329"/>
      <c r="Y329"/>
      <c r="Z329"/>
      <c r="AA329"/>
      <c r="AB329"/>
      <c r="AC329"/>
      <c r="AD329"/>
      <c r="AE329"/>
      <c r="AF329"/>
      <c r="AG329"/>
      <c r="AH329"/>
      <c r="AI329"/>
      <c r="AJ329"/>
      <c r="AK329"/>
      <c r="AL329"/>
      <c r="AM329"/>
      <c r="AN329"/>
      <c r="AO329"/>
      <c r="AP329"/>
      <c r="AQ329"/>
      <c r="AR329"/>
      <c r="AS329"/>
      <c r="AT329"/>
      <c r="AU329"/>
      <c r="AV329"/>
      <c r="AW329"/>
      <c r="AX329"/>
      <c r="AY329"/>
      <c r="AZ329"/>
      <c r="BA329"/>
      <c r="BB329"/>
      <c r="BC329"/>
      <c r="BD329"/>
      <c r="BE329"/>
      <c r="BF329"/>
      <c r="BG329"/>
      <c r="BH329"/>
      <c r="BI329"/>
      <c r="BJ329"/>
      <c r="BK329"/>
      <c r="BL329"/>
      <c r="BM329"/>
      <c r="BN329"/>
      <c r="BO329"/>
      <c r="BP329"/>
      <c r="BQ329"/>
      <c r="BR329"/>
      <c r="BS329"/>
      <c r="BT329"/>
      <c r="BU329"/>
      <c r="BV329"/>
      <c r="BW329"/>
      <c r="BX329"/>
      <c r="BY329"/>
      <c r="BZ329"/>
      <c r="CA329"/>
      <c r="CB329"/>
      <c r="CC329"/>
      <c r="CD329"/>
      <c r="CE329"/>
      <c r="CF329"/>
      <c r="CG329"/>
      <c r="CH329"/>
      <c r="CI329"/>
      <c r="CJ329"/>
      <c r="CK329"/>
      <c r="CL329"/>
      <c r="CM329"/>
      <c r="CN329"/>
      <c r="CO329"/>
      <c r="CP329"/>
      <c r="CQ329"/>
      <c r="CR329"/>
      <c r="CS329"/>
      <c r="CT329"/>
      <c r="CU329"/>
      <c r="CV329"/>
      <c r="CW329"/>
      <c r="CX329"/>
      <c r="CY329"/>
      <c r="CZ329"/>
      <c r="DA329"/>
      <c r="DB329"/>
      <c r="DC329"/>
      <c r="DD329"/>
      <c r="DE329"/>
      <c r="DF329"/>
      <c r="DG329"/>
      <c r="DH329"/>
      <c r="DI329"/>
      <c r="DJ329"/>
      <c r="DK329"/>
      <c r="DL329"/>
      <c r="DM329"/>
      <c r="DN329"/>
      <c r="DO329"/>
      <c r="DP329"/>
      <c r="DQ329"/>
      <c r="DR329"/>
      <c r="DS329"/>
      <c r="DT329"/>
      <c r="DU329"/>
      <c r="DV329"/>
      <c r="DW329"/>
      <c r="DX329"/>
      <c r="DY329"/>
      <c r="DZ329"/>
      <c r="EA329"/>
      <c r="EB329"/>
      <c r="EC329"/>
      <c r="ED329"/>
      <c r="EE329"/>
      <c r="EF329"/>
      <c r="EG329"/>
      <c r="EH329"/>
      <c r="EI329"/>
      <c r="EJ329"/>
      <c r="EK329"/>
      <c r="EL329"/>
      <c r="EM329"/>
      <c r="EN329"/>
      <c r="EO329"/>
      <c r="EP329"/>
      <c r="EQ329"/>
      <c r="ER329"/>
      <c r="ES329"/>
      <c r="ET329"/>
      <c r="EU329"/>
      <c r="EV329"/>
      <c r="EW329"/>
      <c r="EX329"/>
      <c r="EY329"/>
      <c r="EZ329"/>
      <c r="FA329"/>
      <c r="FB329"/>
      <c r="FC329"/>
      <c r="FD329"/>
      <c r="FE329"/>
      <c r="FF329"/>
      <c r="FG329"/>
      <c r="FH329"/>
      <c r="FI329"/>
      <c r="FJ329"/>
      <c r="FK329"/>
      <c r="FL329"/>
      <c r="FM329"/>
      <c r="FN329"/>
      <c r="FO329"/>
    </row>
    <row r="330" spans="1:171" s="96" customFormat="1" x14ac:dyDescent="0.2">
      <c r="A330"/>
      <c r="B330"/>
      <c r="C330"/>
      <c r="D330"/>
      <c r="E330"/>
      <c r="F330" s="158"/>
      <c r="G330"/>
      <c r="H330"/>
      <c r="I330"/>
      <c r="J330" s="158"/>
      <c r="K330"/>
      <c r="L330" s="165"/>
      <c r="M330" s="158"/>
      <c r="N330"/>
      <c r="O330"/>
      <c r="P330"/>
      <c r="Q330"/>
      <c r="R330"/>
      <c r="S330"/>
      <c r="T330"/>
      <c r="U330"/>
      <c r="V330"/>
      <c r="W330"/>
      <c r="X330"/>
      <c r="Y330"/>
      <c r="Z330"/>
      <c r="AA330"/>
      <c r="AB330"/>
      <c r="AC330"/>
      <c r="AD330"/>
      <c r="AE330"/>
      <c r="AF330"/>
      <c r="AG330"/>
      <c r="AH330"/>
      <c r="AI330"/>
      <c r="AJ330"/>
      <c r="AK330"/>
      <c r="AL330"/>
      <c r="AM330"/>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c r="CD330"/>
      <c r="CE330"/>
      <c r="CF330"/>
      <c r="CG330"/>
      <c r="CH330"/>
      <c r="CI330"/>
      <c r="CJ330"/>
      <c r="CK330"/>
      <c r="CL330"/>
      <c r="CM330"/>
      <c r="CN330"/>
      <c r="CO330"/>
      <c r="CP330"/>
      <c r="CQ330"/>
      <c r="CR330"/>
      <c r="CS330"/>
      <c r="CT330"/>
      <c r="CU330"/>
      <c r="CV330"/>
      <c r="CW330"/>
      <c r="CX330"/>
      <c r="CY330"/>
      <c r="CZ330"/>
      <c r="DA330"/>
      <c r="DB330"/>
      <c r="DC330"/>
      <c r="DD330"/>
      <c r="DE330"/>
      <c r="DF330"/>
      <c r="DG330"/>
      <c r="DH330"/>
      <c r="DI330"/>
      <c r="DJ330"/>
      <c r="DK330"/>
      <c r="DL330"/>
      <c r="DM330"/>
      <c r="DN330"/>
      <c r="DO330"/>
      <c r="DP330"/>
      <c r="DQ330"/>
      <c r="DR330"/>
      <c r="DS330"/>
      <c r="DT330"/>
      <c r="DU330"/>
      <c r="DV330"/>
      <c r="DW330"/>
      <c r="DX330"/>
      <c r="DY330"/>
      <c r="DZ330"/>
      <c r="EA330"/>
      <c r="EB330"/>
      <c r="EC330"/>
      <c r="ED330"/>
      <c r="EE330"/>
      <c r="EF330"/>
      <c r="EG330"/>
      <c r="EH330"/>
      <c r="EI330"/>
      <c r="EJ330"/>
      <c r="EK330"/>
      <c r="EL330"/>
      <c r="EM330"/>
      <c r="EN330"/>
      <c r="EO330"/>
      <c r="EP330"/>
      <c r="EQ330"/>
      <c r="ER330"/>
      <c r="ES330"/>
      <c r="ET330"/>
      <c r="EU330"/>
      <c r="EV330"/>
      <c r="EW330"/>
      <c r="EX330"/>
      <c r="EY330"/>
      <c r="EZ330"/>
      <c r="FA330"/>
      <c r="FB330"/>
      <c r="FC330"/>
      <c r="FD330"/>
      <c r="FE330"/>
      <c r="FF330"/>
      <c r="FG330"/>
      <c r="FH330"/>
      <c r="FI330"/>
      <c r="FJ330"/>
      <c r="FK330"/>
      <c r="FL330"/>
      <c r="FM330"/>
      <c r="FN330"/>
      <c r="FO330"/>
    </row>
    <row r="331" spans="1:171" s="96" customFormat="1" x14ac:dyDescent="0.2">
      <c r="A331"/>
      <c r="B331"/>
      <c r="C331"/>
      <c r="D331"/>
      <c r="E331"/>
      <c r="F331" s="158"/>
      <c r="G331"/>
      <c r="H331"/>
      <c r="I331"/>
      <c r="J331" s="158"/>
      <c r="K331"/>
      <c r="L331" s="165"/>
      <c r="M331" s="158"/>
      <c r="N331"/>
      <c r="O331"/>
      <c r="P331"/>
      <c r="Q331"/>
      <c r="R331"/>
      <c r="S331"/>
      <c r="T331"/>
      <c r="U331"/>
      <c r="V331"/>
      <c r="W331"/>
      <c r="X331"/>
      <c r="Y331"/>
      <c r="Z331"/>
      <c r="AA331"/>
      <c r="AB331"/>
      <c r="AC331"/>
      <c r="AD331"/>
      <c r="AE331"/>
      <c r="AF331"/>
      <c r="AG331"/>
      <c r="AH331"/>
      <c r="AI331"/>
      <c r="AJ331"/>
      <c r="AK331"/>
      <c r="AL331"/>
      <c r="AM331"/>
      <c r="AN331"/>
      <c r="AO331"/>
      <c r="AP331"/>
      <c r="AQ331"/>
      <c r="AR331"/>
      <c r="AS331"/>
      <c r="AT331"/>
      <c r="AU331"/>
      <c r="AV331"/>
      <c r="AW331"/>
      <c r="AX331"/>
      <c r="AY331"/>
      <c r="AZ331"/>
      <c r="BA331"/>
      <c r="BB331"/>
      <c r="BC331"/>
      <c r="BD331"/>
      <c r="BE331"/>
      <c r="BF331"/>
      <c r="BG331"/>
      <c r="BH331"/>
      <c r="BI331"/>
      <c r="BJ331"/>
      <c r="BK331"/>
      <c r="BL331"/>
      <c r="BM331"/>
      <c r="BN331"/>
      <c r="BO331"/>
      <c r="BP331"/>
      <c r="BQ331"/>
      <c r="BR331"/>
      <c r="BS331"/>
      <c r="BT331"/>
      <c r="BU331"/>
      <c r="BV331"/>
      <c r="BW331"/>
      <c r="BX331"/>
      <c r="BY331"/>
      <c r="BZ331"/>
      <c r="CA331"/>
      <c r="CB331"/>
      <c r="CC331"/>
      <c r="CD331"/>
      <c r="CE331"/>
      <c r="CF331"/>
      <c r="CG331"/>
      <c r="CH331"/>
      <c r="CI331"/>
      <c r="CJ331"/>
      <c r="CK331"/>
      <c r="CL331"/>
      <c r="CM331"/>
      <c r="CN331"/>
      <c r="CO331"/>
      <c r="CP331"/>
      <c r="CQ331"/>
      <c r="CR331"/>
      <c r="CS331"/>
      <c r="CT331"/>
      <c r="CU331"/>
      <c r="CV331"/>
      <c r="CW331"/>
      <c r="CX331"/>
      <c r="CY331"/>
      <c r="CZ331"/>
      <c r="DA331"/>
      <c r="DB331"/>
      <c r="DC331"/>
      <c r="DD331"/>
      <c r="DE331"/>
      <c r="DF331"/>
      <c r="DG331"/>
      <c r="DH331"/>
      <c r="DI331"/>
      <c r="DJ331"/>
      <c r="DK331"/>
      <c r="DL331"/>
      <c r="DM331"/>
      <c r="DN331"/>
      <c r="DO331"/>
      <c r="DP331"/>
      <c r="DQ331"/>
      <c r="DR331"/>
      <c r="DS331"/>
      <c r="DT331"/>
      <c r="DU331"/>
      <c r="DV331"/>
      <c r="DW331"/>
      <c r="DX331"/>
      <c r="DY331"/>
      <c r="DZ331"/>
      <c r="EA331"/>
      <c r="EB331"/>
      <c r="EC331"/>
      <c r="ED331"/>
      <c r="EE331"/>
      <c r="EF331"/>
      <c r="EG331"/>
      <c r="EH331"/>
      <c r="EI331"/>
      <c r="EJ331"/>
      <c r="EK331"/>
      <c r="EL331"/>
      <c r="EM331"/>
      <c r="EN331"/>
      <c r="EO331"/>
      <c r="EP331"/>
      <c r="EQ331"/>
      <c r="ER331"/>
      <c r="ES331"/>
      <c r="ET331"/>
      <c r="EU331"/>
      <c r="EV331"/>
      <c r="EW331"/>
      <c r="EX331"/>
      <c r="EY331"/>
      <c r="EZ331"/>
      <c r="FA331"/>
      <c r="FB331"/>
      <c r="FC331"/>
      <c r="FD331"/>
      <c r="FE331"/>
      <c r="FF331"/>
      <c r="FG331"/>
      <c r="FH331"/>
      <c r="FI331"/>
      <c r="FJ331"/>
      <c r="FK331"/>
      <c r="FL331"/>
      <c r="FM331"/>
      <c r="FN331"/>
      <c r="FO331"/>
    </row>
    <row r="332" spans="1:171" s="96" customFormat="1" x14ac:dyDescent="0.2">
      <c r="A332"/>
      <c r="B332"/>
      <c r="C332"/>
      <c r="D332"/>
      <c r="E332"/>
      <c r="F332" s="158"/>
      <c r="G332"/>
      <c r="H332"/>
      <c r="I332"/>
      <c r="J332" s="158"/>
      <c r="K332"/>
      <c r="L332" s="165"/>
      <c r="M332" s="158"/>
      <c r="N332"/>
      <c r="O332"/>
      <c r="P332"/>
      <c r="Q332"/>
      <c r="R332"/>
      <c r="S332"/>
      <c r="T332"/>
      <c r="U332"/>
      <c r="V332"/>
      <c r="W332"/>
      <c r="X332"/>
      <c r="Y332"/>
      <c r="Z332"/>
      <c r="AA332"/>
      <c r="AB332"/>
      <c r="AC332"/>
      <c r="AD332"/>
      <c r="AE332"/>
      <c r="AF332"/>
      <c r="AG332"/>
      <c r="AH332"/>
      <c r="AI332"/>
      <c r="AJ332"/>
      <c r="AK332"/>
      <c r="AL332"/>
      <c r="AM332"/>
      <c r="AN332"/>
      <c r="AO332"/>
      <c r="AP332"/>
      <c r="AQ332"/>
      <c r="AR332"/>
      <c r="AS332"/>
      <c r="AT332"/>
      <c r="AU332"/>
      <c r="AV332"/>
      <c r="AW332"/>
      <c r="AX332"/>
      <c r="AY332"/>
      <c r="AZ332"/>
      <c r="BA332"/>
      <c r="BB332"/>
      <c r="BC332"/>
      <c r="BD332"/>
      <c r="BE332"/>
      <c r="BF332"/>
      <c r="BG332"/>
      <c r="BH332"/>
      <c r="BI332"/>
      <c r="BJ332"/>
      <c r="BK332"/>
      <c r="BL332"/>
      <c r="BM332"/>
      <c r="BN332"/>
      <c r="BO332"/>
      <c r="BP332"/>
      <c r="BQ332"/>
      <c r="BR332"/>
      <c r="BS332"/>
      <c r="BT332"/>
      <c r="BU332"/>
      <c r="BV332"/>
      <c r="BW332"/>
      <c r="BX332"/>
      <c r="BY332"/>
      <c r="BZ332"/>
      <c r="CA332"/>
      <c r="CB332"/>
      <c r="CC332"/>
      <c r="CD332"/>
      <c r="CE332"/>
      <c r="CF332"/>
      <c r="CG332"/>
      <c r="CH332"/>
      <c r="CI332"/>
      <c r="CJ332"/>
      <c r="CK332"/>
      <c r="CL332"/>
      <c r="CM332"/>
      <c r="CN332"/>
      <c r="CO332"/>
      <c r="CP332"/>
      <c r="CQ332"/>
      <c r="CR332"/>
      <c r="CS332"/>
      <c r="CT332"/>
      <c r="CU332"/>
      <c r="CV332"/>
      <c r="CW332"/>
      <c r="CX332"/>
      <c r="CY332"/>
      <c r="CZ332"/>
      <c r="DA332"/>
      <c r="DB332"/>
      <c r="DC332"/>
      <c r="DD332"/>
      <c r="DE332"/>
      <c r="DF332"/>
      <c r="DG332"/>
      <c r="DH332"/>
      <c r="DI332"/>
      <c r="DJ332"/>
      <c r="DK332"/>
      <c r="DL332"/>
      <c r="DM332"/>
      <c r="DN332"/>
      <c r="DO332"/>
      <c r="DP332"/>
      <c r="DQ332"/>
      <c r="DR332"/>
      <c r="DS332"/>
      <c r="DT332"/>
      <c r="DU332"/>
      <c r="DV332"/>
      <c r="DW332"/>
      <c r="DX332"/>
      <c r="DY332"/>
      <c r="DZ332"/>
      <c r="EA332"/>
      <c r="EB332"/>
      <c r="EC332"/>
      <c r="ED332"/>
      <c r="EE332"/>
      <c r="EF332"/>
      <c r="EG332"/>
      <c r="EH332"/>
      <c r="EI332"/>
      <c r="EJ332"/>
      <c r="EK332"/>
      <c r="EL332"/>
      <c r="EM332"/>
      <c r="EN332"/>
      <c r="EO332"/>
      <c r="EP332"/>
      <c r="EQ332"/>
      <c r="ER332"/>
      <c r="ES332"/>
      <c r="ET332"/>
      <c r="EU332"/>
      <c r="EV332"/>
      <c r="EW332"/>
      <c r="EX332"/>
      <c r="EY332"/>
      <c r="EZ332"/>
      <c r="FA332"/>
      <c r="FB332"/>
      <c r="FC332"/>
      <c r="FD332"/>
      <c r="FE332"/>
      <c r="FF332"/>
      <c r="FG332"/>
      <c r="FH332"/>
      <c r="FI332"/>
      <c r="FJ332"/>
      <c r="FK332"/>
      <c r="FL332"/>
      <c r="FM332"/>
      <c r="FN332"/>
      <c r="FO332"/>
    </row>
    <row r="333" spans="1:171" s="96" customFormat="1" x14ac:dyDescent="0.2">
      <c r="A333"/>
      <c r="B333"/>
      <c r="C333"/>
      <c r="D333"/>
      <c r="E333"/>
      <c r="F333" s="158"/>
      <c r="G333"/>
      <c r="H333"/>
      <c r="I333"/>
      <c r="J333" s="158"/>
      <c r="K333"/>
      <c r="L333" s="165"/>
      <c r="M333" s="158"/>
      <c r="N333"/>
      <c r="O333"/>
      <c r="P333"/>
      <c r="Q333"/>
      <c r="R333"/>
      <c r="S333"/>
      <c r="T333"/>
      <c r="U333"/>
      <c r="V333"/>
      <c r="W333"/>
      <c r="X333"/>
      <c r="Y333"/>
      <c r="Z333"/>
      <c r="AA333"/>
      <c r="AB333"/>
      <c r="AC333"/>
      <c r="AD333"/>
      <c r="AE333"/>
      <c r="AF333"/>
      <c r="AG333"/>
      <c r="AH333"/>
      <c r="AI333"/>
      <c r="AJ333"/>
      <c r="AK333"/>
      <c r="AL333"/>
      <c r="AM333"/>
      <c r="AN333"/>
      <c r="AO333"/>
      <c r="AP333"/>
      <c r="AQ333"/>
      <c r="AR333"/>
      <c r="AS333"/>
      <c r="AT333"/>
      <c r="AU333"/>
      <c r="AV333"/>
      <c r="AW333"/>
      <c r="AX333"/>
      <c r="AY333"/>
      <c r="AZ333"/>
      <c r="BA333"/>
      <c r="BB333"/>
      <c r="BC333"/>
      <c r="BD333"/>
      <c r="BE333"/>
      <c r="BF333"/>
      <c r="BG333"/>
      <c r="BH333"/>
      <c r="BI333"/>
      <c r="BJ333"/>
      <c r="BK333"/>
      <c r="BL333"/>
      <c r="BM333"/>
      <c r="BN333"/>
      <c r="BO333"/>
      <c r="BP333"/>
      <c r="BQ333"/>
      <c r="BR333"/>
      <c r="BS333"/>
      <c r="BT333"/>
      <c r="BU333"/>
      <c r="BV333"/>
      <c r="BW333"/>
      <c r="BX333"/>
      <c r="BY333"/>
      <c r="BZ333"/>
      <c r="CA333"/>
      <c r="CB333"/>
      <c r="CC333"/>
      <c r="CD333"/>
      <c r="CE333"/>
      <c r="CF333"/>
      <c r="CG333"/>
      <c r="CH333"/>
      <c r="CI333"/>
      <c r="CJ333"/>
      <c r="CK333"/>
      <c r="CL333"/>
      <c r="CM333"/>
      <c r="CN333"/>
      <c r="CO333"/>
      <c r="CP333"/>
      <c r="CQ333"/>
      <c r="CR333"/>
      <c r="CS333"/>
      <c r="CT333"/>
      <c r="CU333"/>
      <c r="CV333"/>
      <c r="CW333"/>
      <c r="CX333"/>
      <c r="CY333"/>
      <c r="CZ333"/>
      <c r="DA333"/>
      <c r="DB333"/>
      <c r="DC333"/>
      <c r="DD333"/>
      <c r="DE333"/>
      <c r="DF333"/>
      <c r="DG333"/>
      <c r="DH333"/>
      <c r="DI333"/>
      <c r="DJ333"/>
      <c r="DK333"/>
      <c r="DL333"/>
      <c r="DM333"/>
      <c r="DN333"/>
      <c r="DO333"/>
      <c r="DP333"/>
      <c r="DQ333"/>
      <c r="DR333"/>
      <c r="DS333"/>
      <c r="DT333"/>
      <c r="DU333"/>
      <c r="DV333"/>
      <c r="DW333"/>
      <c r="DX333"/>
      <c r="DY333"/>
      <c r="DZ333"/>
      <c r="EA333"/>
      <c r="EB333"/>
      <c r="EC333"/>
      <c r="ED333"/>
      <c r="EE333"/>
      <c r="EF333"/>
      <c r="EG333"/>
      <c r="EH333"/>
      <c r="EI333"/>
      <c r="EJ333"/>
      <c r="EK333"/>
      <c r="EL333"/>
      <c r="EM333"/>
      <c r="EN333"/>
      <c r="EO333"/>
      <c r="EP333"/>
      <c r="EQ333"/>
      <c r="ER333"/>
      <c r="ES333"/>
      <c r="ET333"/>
      <c r="EU333"/>
      <c r="EV333"/>
      <c r="EW333"/>
      <c r="EX333"/>
      <c r="EY333"/>
      <c r="EZ333"/>
      <c r="FA333"/>
      <c r="FB333"/>
      <c r="FC333"/>
      <c r="FD333"/>
      <c r="FE333"/>
      <c r="FF333"/>
      <c r="FG333"/>
      <c r="FH333"/>
      <c r="FI333"/>
      <c r="FJ333"/>
      <c r="FK333"/>
      <c r="FL333"/>
      <c r="FM333"/>
      <c r="FN333"/>
      <c r="FO333"/>
    </row>
    <row r="334" spans="1:171" s="96" customFormat="1" x14ac:dyDescent="0.2">
      <c r="A334"/>
      <c r="B334"/>
      <c r="C334"/>
      <c r="D334"/>
      <c r="E334"/>
      <c r="F334" s="158"/>
      <c r="G334"/>
      <c r="H334"/>
      <c r="I334"/>
      <c r="J334" s="158"/>
      <c r="K334"/>
      <c r="L334" s="165"/>
      <c r="M334" s="158"/>
      <c r="N334"/>
      <c r="O334"/>
      <c r="P334"/>
      <c r="Q334"/>
      <c r="R334"/>
      <c r="S334"/>
      <c r="T334"/>
      <c r="U334"/>
      <c r="V334"/>
      <c r="W334"/>
      <c r="X334"/>
      <c r="Y334"/>
      <c r="Z334"/>
      <c r="AA334"/>
      <c r="AB334"/>
      <c r="AC334"/>
      <c r="AD334"/>
      <c r="AE334"/>
      <c r="AF334"/>
      <c r="AG334"/>
      <c r="AH334"/>
      <c r="AI334"/>
      <c r="AJ334"/>
      <c r="AK334"/>
      <c r="AL334"/>
      <c r="AM334"/>
      <c r="AN334"/>
      <c r="AO334"/>
      <c r="AP334"/>
      <c r="AQ334"/>
      <c r="AR334"/>
      <c r="AS334"/>
      <c r="AT334"/>
      <c r="AU334"/>
      <c r="AV334"/>
      <c r="AW334"/>
      <c r="AX334"/>
      <c r="AY334"/>
      <c r="AZ334"/>
      <c r="BA334"/>
      <c r="BB334"/>
      <c r="BC334"/>
      <c r="BD334"/>
      <c r="BE334"/>
      <c r="BF334"/>
      <c r="BG334"/>
      <c r="BH334"/>
      <c r="BI334"/>
      <c r="BJ334"/>
      <c r="BK334"/>
      <c r="BL334"/>
      <c r="BM334"/>
      <c r="BN334"/>
      <c r="BO334"/>
      <c r="BP334"/>
      <c r="BQ334"/>
      <c r="BR334"/>
      <c r="BS334"/>
      <c r="BT334"/>
      <c r="BU334"/>
      <c r="BV334"/>
      <c r="BW334"/>
      <c r="BX334"/>
      <c r="BY334"/>
      <c r="BZ334"/>
      <c r="CA334"/>
      <c r="CB334"/>
      <c r="CC334"/>
      <c r="CD334"/>
      <c r="CE334"/>
      <c r="CF334"/>
      <c r="CG334"/>
      <c r="CH334"/>
      <c r="CI334"/>
      <c r="CJ334"/>
      <c r="CK334"/>
      <c r="CL334"/>
      <c r="CM334"/>
      <c r="CN334"/>
      <c r="CO334"/>
      <c r="CP334"/>
      <c r="CQ334"/>
      <c r="CR334"/>
      <c r="CS334"/>
      <c r="CT334"/>
      <c r="CU334"/>
      <c r="CV334"/>
      <c r="CW334"/>
      <c r="CX334"/>
      <c r="CY334"/>
      <c r="CZ334"/>
      <c r="DA334"/>
      <c r="DB334"/>
      <c r="DC334"/>
      <c r="DD334"/>
      <c r="DE334"/>
      <c r="DF334"/>
      <c r="DG334"/>
      <c r="DH334"/>
      <c r="DI334"/>
      <c r="DJ334"/>
      <c r="DK334"/>
      <c r="DL334"/>
      <c r="DM334"/>
      <c r="DN334"/>
      <c r="DO334"/>
      <c r="DP334"/>
      <c r="DQ334"/>
      <c r="DR334"/>
      <c r="DS334"/>
      <c r="DT334"/>
      <c r="DU334"/>
      <c r="DV334"/>
      <c r="DW334"/>
      <c r="DX334"/>
      <c r="DY334"/>
      <c r="DZ334"/>
      <c r="EA334"/>
      <c r="EB334"/>
      <c r="EC334"/>
      <c r="ED334"/>
      <c r="EE334"/>
      <c r="EF334"/>
      <c r="EG334"/>
      <c r="EH334"/>
      <c r="EI334"/>
      <c r="EJ334"/>
      <c r="EK334"/>
      <c r="EL334"/>
      <c r="EM334"/>
      <c r="EN334"/>
      <c r="EO334"/>
      <c r="EP334"/>
      <c r="EQ334"/>
      <c r="ER334"/>
      <c r="ES334"/>
      <c r="ET334"/>
      <c r="EU334"/>
      <c r="EV334"/>
      <c r="EW334"/>
      <c r="EX334"/>
      <c r="EY334"/>
      <c r="EZ334"/>
      <c r="FA334"/>
      <c r="FB334"/>
      <c r="FC334"/>
      <c r="FD334"/>
      <c r="FE334"/>
      <c r="FF334"/>
      <c r="FG334"/>
      <c r="FH334"/>
      <c r="FI334"/>
      <c r="FJ334"/>
      <c r="FK334"/>
      <c r="FL334"/>
      <c r="FM334"/>
      <c r="FN334"/>
      <c r="FO334"/>
    </row>
    <row r="335" spans="1:171" s="96" customFormat="1" x14ac:dyDescent="0.2">
      <c r="A335"/>
      <c r="B335"/>
      <c r="C335"/>
      <c r="D335"/>
      <c r="E335"/>
      <c r="F335" s="158"/>
      <c r="G335"/>
      <c r="H335"/>
      <c r="I335"/>
      <c r="J335" s="158"/>
      <c r="K335"/>
      <c r="L335" s="165"/>
      <c r="M335" s="158"/>
      <c r="N335"/>
      <c r="O335"/>
      <c r="P335"/>
      <c r="Q335"/>
      <c r="R335"/>
      <c r="S335"/>
      <c r="T335"/>
      <c r="U335"/>
      <c r="V335"/>
      <c r="W335"/>
      <c r="X335"/>
      <c r="Y335"/>
      <c r="Z335"/>
      <c r="AA335"/>
      <c r="AB335"/>
      <c r="AC335"/>
      <c r="AD335"/>
      <c r="AE335"/>
      <c r="AF335"/>
      <c r="AG335"/>
      <c r="AH335"/>
      <c r="AI335"/>
      <c r="AJ335"/>
      <c r="AK335"/>
      <c r="AL335"/>
      <c r="AM335"/>
      <c r="AN335"/>
      <c r="AO335"/>
      <c r="AP335"/>
      <c r="AQ335"/>
      <c r="AR335"/>
      <c r="AS335"/>
      <c r="AT335"/>
      <c r="AU335"/>
      <c r="AV335"/>
      <c r="AW335"/>
      <c r="AX335"/>
      <c r="AY335"/>
      <c r="AZ335"/>
      <c r="BA335"/>
      <c r="BB335"/>
      <c r="BC335"/>
      <c r="BD335"/>
      <c r="BE335"/>
      <c r="BF335"/>
      <c r="BG335"/>
      <c r="BH335"/>
      <c r="BI335"/>
      <c r="BJ335"/>
      <c r="BK335"/>
      <c r="BL335"/>
      <c r="BM335"/>
      <c r="BN335"/>
      <c r="BO335"/>
      <c r="BP335"/>
      <c r="BQ335"/>
      <c r="BR335"/>
      <c r="BS335"/>
      <c r="BT335"/>
      <c r="BU335"/>
      <c r="BV335"/>
      <c r="BW335"/>
      <c r="BX335"/>
      <c r="BY335"/>
      <c r="BZ335"/>
      <c r="CA335"/>
      <c r="CB335"/>
      <c r="CC335"/>
      <c r="CD335"/>
      <c r="CE335"/>
      <c r="CF335"/>
      <c r="CG335"/>
      <c r="CH335"/>
      <c r="CI335"/>
      <c r="CJ335"/>
      <c r="CK335"/>
      <c r="CL335"/>
      <c r="CM335"/>
      <c r="CN335"/>
      <c r="CO335"/>
      <c r="CP335"/>
      <c r="CQ335"/>
      <c r="CR335"/>
      <c r="CS335"/>
      <c r="CT335"/>
      <c r="CU335"/>
      <c r="CV335"/>
      <c r="CW335"/>
      <c r="CX335"/>
      <c r="CY335"/>
      <c r="CZ335"/>
      <c r="DA335"/>
      <c r="DB335"/>
      <c r="DC335"/>
      <c r="DD335"/>
      <c r="DE335"/>
      <c r="DF335"/>
      <c r="DG335"/>
      <c r="DH335"/>
      <c r="DI335"/>
      <c r="DJ335"/>
      <c r="DK335"/>
      <c r="DL335"/>
      <c r="DM335"/>
      <c r="DN335"/>
      <c r="DO335"/>
      <c r="DP335"/>
      <c r="DQ335"/>
      <c r="DR335"/>
      <c r="DS335"/>
      <c r="DT335"/>
      <c r="DU335"/>
      <c r="DV335"/>
      <c r="DW335"/>
      <c r="DX335"/>
      <c r="DY335"/>
      <c r="DZ335"/>
      <c r="EA335"/>
      <c r="EB335"/>
      <c r="EC335"/>
      <c r="ED335"/>
      <c r="EE335"/>
      <c r="EF335"/>
      <c r="EG335"/>
      <c r="EH335"/>
      <c r="EI335"/>
      <c r="EJ335"/>
      <c r="EK335"/>
      <c r="EL335"/>
      <c r="EM335"/>
      <c r="EN335"/>
      <c r="EO335"/>
      <c r="EP335"/>
      <c r="EQ335"/>
      <c r="ER335"/>
      <c r="ES335"/>
      <c r="ET335"/>
      <c r="EU335"/>
      <c r="EV335"/>
      <c r="EW335"/>
      <c r="EX335"/>
      <c r="EY335"/>
      <c r="EZ335"/>
      <c r="FA335"/>
      <c r="FB335"/>
      <c r="FC335"/>
      <c r="FD335"/>
      <c r="FE335"/>
      <c r="FF335"/>
      <c r="FG335"/>
      <c r="FH335"/>
      <c r="FI335"/>
      <c r="FJ335"/>
      <c r="FK335"/>
      <c r="FL335"/>
      <c r="FM335"/>
      <c r="FN335"/>
      <c r="FO335"/>
    </row>
    <row r="336" spans="1:171" s="96" customFormat="1" x14ac:dyDescent="0.2">
      <c r="A336"/>
      <c r="B336"/>
      <c r="C336"/>
      <c r="D336"/>
      <c r="E336"/>
      <c r="F336" s="158"/>
      <c r="G336"/>
      <c r="H336"/>
      <c r="I336"/>
      <c r="J336" s="158"/>
      <c r="K336"/>
      <c r="L336" s="165"/>
      <c r="M336" s="158"/>
      <c r="N336"/>
      <c r="O336"/>
      <c r="P336"/>
      <c r="Q336"/>
      <c r="R336"/>
      <c r="S336"/>
      <c r="T336"/>
      <c r="U336"/>
      <c r="V336"/>
      <c r="W336"/>
      <c r="X336"/>
      <c r="Y336"/>
      <c r="Z336"/>
      <c r="AA336"/>
      <c r="AB336"/>
      <c r="AC336"/>
      <c r="AD336"/>
      <c r="AE336"/>
      <c r="AF336"/>
      <c r="AG336"/>
      <c r="AH336"/>
      <c r="AI336"/>
      <c r="AJ336"/>
      <c r="AK336"/>
      <c r="AL336"/>
      <c r="AM336"/>
      <c r="AN336"/>
      <c r="AO336"/>
      <c r="AP336"/>
      <c r="AQ336"/>
      <c r="AR336"/>
      <c r="AS336"/>
      <c r="AT336"/>
      <c r="AU336"/>
      <c r="AV336"/>
      <c r="AW336"/>
      <c r="AX336"/>
      <c r="AY336"/>
      <c r="AZ336"/>
      <c r="BA336"/>
      <c r="BB336"/>
      <c r="BC336"/>
      <c r="BD336"/>
      <c r="BE336"/>
      <c r="BF336"/>
      <c r="BG336"/>
      <c r="BH336"/>
      <c r="BI336"/>
      <c r="BJ336"/>
      <c r="BK336"/>
      <c r="BL336"/>
      <c r="BM336"/>
      <c r="BN336"/>
      <c r="BO336"/>
      <c r="BP336"/>
      <c r="BQ336"/>
      <c r="BR336"/>
      <c r="BS336"/>
      <c r="BT336"/>
      <c r="BU336"/>
      <c r="BV336"/>
      <c r="BW336"/>
      <c r="BX336"/>
      <c r="BY336"/>
      <c r="BZ336"/>
      <c r="CA336"/>
      <c r="CB336"/>
      <c r="CC336"/>
      <c r="CD336"/>
      <c r="CE336"/>
      <c r="CF336"/>
      <c r="CG336"/>
      <c r="CH336"/>
      <c r="CI336"/>
      <c r="CJ336"/>
      <c r="CK336"/>
      <c r="CL336"/>
      <c r="CM336"/>
      <c r="CN336"/>
      <c r="CO336"/>
      <c r="CP336"/>
      <c r="CQ336"/>
      <c r="CR336"/>
      <c r="CS336"/>
      <c r="CT336"/>
      <c r="CU336"/>
      <c r="CV336"/>
      <c r="CW336"/>
      <c r="CX336"/>
      <c r="CY336"/>
      <c r="CZ336"/>
      <c r="DA336"/>
      <c r="DB336"/>
      <c r="DC336"/>
      <c r="DD336"/>
      <c r="DE336"/>
      <c r="DF336"/>
      <c r="DG336"/>
      <c r="DH336"/>
      <c r="DI336"/>
      <c r="DJ336"/>
      <c r="DK336"/>
      <c r="DL336"/>
      <c r="DM336"/>
      <c r="DN336"/>
      <c r="DO336"/>
      <c r="DP336"/>
      <c r="DQ336"/>
      <c r="DR336"/>
      <c r="DS336"/>
      <c r="DT336"/>
      <c r="DU336"/>
      <c r="DV336"/>
      <c r="DW336"/>
      <c r="DX336"/>
      <c r="DY336"/>
      <c r="DZ336"/>
      <c r="EA336"/>
      <c r="EB336"/>
      <c r="EC336"/>
      <c r="ED336"/>
      <c r="EE336"/>
      <c r="EF336"/>
      <c r="EG336"/>
      <c r="EH336"/>
      <c r="EI336"/>
      <c r="EJ336"/>
      <c r="EK336"/>
      <c r="EL336"/>
      <c r="EM336"/>
      <c r="EN336"/>
      <c r="EO336"/>
      <c r="EP336"/>
      <c r="EQ336"/>
      <c r="ER336"/>
      <c r="ES336"/>
      <c r="ET336"/>
      <c r="EU336"/>
      <c r="EV336"/>
      <c r="EW336"/>
      <c r="EX336"/>
      <c r="EY336"/>
      <c r="EZ336"/>
      <c r="FA336"/>
      <c r="FB336"/>
      <c r="FC336"/>
      <c r="FD336"/>
      <c r="FE336"/>
      <c r="FF336"/>
      <c r="FG336"/>
      <c r="FH336"/>
      <c r="FI336"/>
      <c r="FJ336"/>
      <c r="FK336"/>
      <c r="FL336"/>
      <c r="FM336"/>
      <c r="FN336"/>
      <c r="FO336"/>
    </row>
    <row r="337" spans="1:171" s="96" customFormat="1" x14ac:dyDescent="0.2">
      <c r="A337"/>
      <c r="B337"/>
      <c r="C337"/>
      <c r="D337"/>
      <c r="E337"/>
      <c r="F337" s="158"/>
      <c r="G337"/>
      <c r="H337"/>
      <c r="I337"/>
      <c r="J337" s="158"/>
      <c r="K337"/>
      <c r="L337" s="165"/>
      <c r="M337" s="158"/>
      <c r="N337"/>
      <c r="O337"/>
      <c r="P337"/>
      <c r="Q337"/>
      <c r="R337"/>
      <c r="S337"/>
      <c r="T337"/>
      <c r="U337"/>
      <c r="V337"/>
      <c r="W337"/>
      <c r="X337"/>
      <c r="Y337"/>
      <c r="Z337"/>
      <c r="AA337"/>
      <c r="AB337"/>
      <c r="AC337"/>
      <c r="AD337"/>
      <c r="AE337"/>
      <c r="AF337"/>
      <c r="AG337"/>
      <c r="AH337"/>
      <c r="AI337"/>
      <c r="AJ337"/>
      <c r="AK337"/>
      <c r="AL337"/>
      <c r="AM337"/>
      <c r="AN337"/>
      <c r="AO337"/>
      <c r="AP337"/>
      <c r="AQ337"/>
      <c r="AR337"/>
      <c r="AS337"/>
      <c r="AT337"/>
      <c r="AU337"/>
      <c r="AV337"/>
      <c r="AW337"/>
      <c r="AX337"/>
      <c r="AY337"/>
      <c r="AZ337"/>
      <c r="BA337"/>
      <c r="BB337"/>
      <c r="BC337"/>
      <c r="BD337"/>
      <c r="BE337"/>
      <c r="BF337"/>
      <c r="BG337"/>
      <c r="BH337"/>
      <c r="BI337"/>
      <c r="BJ337"/>
      <c r="BK337"/>
      <c r="BL337"/>
      <c r="BM337"/>
      <c r="BN337"/>
      <c r="BO337"/>
      <c r="BP337"/>
      <c r="BQ337"/>
      <c r="BR337"/>
      <c r="BS337"/>
      <c r="BT337"/>
      <c r="BU337"/>
      <c r="BV337"/>
      <c r="BW337"/>
      <c r="BX337"/>
      <c r="BY337"/>
      <c r="BZ337"/>
      <c r="CA337"/>
      <c r="CB337"/>
      <c r="CC337"/>
      <c r="CD337"/>
      <c r="CE337"/>
      <c r="CF337"/>
      <c r="CG337"/>
      <c r="CH337"/>
      <c r="CI337"/>
      <c r="CJ337"/>
      <c r="CK337"/>
      <c r="CL337"/>
      <c r="CM337"/>
      <c r="CN337"/>
      <c r="CO337"/>
      <c r="CP337"/>
      <c r="CQ337"/>
      <c r="CR337"/>
      <c r="CS337"/>
      <c r="CT337"/>
      <c r="CU337"/>
      <c r="CV337"/>
      <c r="CW337"/>
      <c r="CX337"/>
      <c r="CY337"/>
      <c r="CZ337"/>
      <c r="DA337"/>
      <c r="DB337"/>
      <c r="DC337"/>
      <c r="DD337"/>
      <c r="DE337"/>
      <c r="DF337"/>
      <c r="DG337"/>
      <c r="DH337"/>
      <c r="DI337"/>
      <c r="DJ337"/>
      <c r="DK337"/>
      <c r="DL337"/>
      <c r="DM337"/>
      <c r="DN337"/>
      <c r="DO337"/>
      <c r="DP337"/>
      <c r="DQ337"/>
      <c r="DR337"/>
      <c r="DS337"/>
      <c r="DT337"/>
      <c r="DU337"/>
      <c r="DV337"/>
      <c r="DW337"/>
      <c r="DX337"/>
      <c r="DY337"/>
      <c r="DZ337"/>
      <c r="EA337"/>
      <c r="EB337"/>
      <c r="EC337"/>
      <c r="ED337"/>
      <c r="EE337"/>
      <c r="EF337"/>
      <c r="EG337"/>
      <c r="EH337"/>
      <c r="EI337"/>
      <c r="EJ337"/>
      <c r="EK337"/>
      <c r="EL337"/>
      <c r="EM337"/>
      <c r="EN337"/>
      <c r="EO337"/>
      <c r="EP337"/>
      <c r="EQ337"/>
      <c r="ER337"/>
      <c r="ES337"/>
      <c r="ET337"/>
      <c r="EU337"/>
      <c r="EV337"/>
      <c r="EW337"/>
      <c r="EX337"/>
      <c r="EY337"/>
      <c r="EZ337"/>
      <c r="FA337"/>
      <c r="FB337"/>
      <c r="FC337"/>
      <c r="FD337"/>
      <c r="FE337"/>
      <c r="FF337"/>
      <c r="FG337"/>
      <c r="FH337"/>
      <c r="FI337"/>
      <c r="FJ337"/>
      <c r="FK337"/>
      <c r="FL337"/>
      <c r="FM337"/>
      <c r="FN337"/>
      <c r="FO337"/>
    </row>
    <row r="338" spans="1:171" x14ac:dyDescent="0.2">
      <c r="D338"/>
      <c r="J338" s="158"/>
      <c r="K338"/>
      <c r="L338" s="165"/>
      <c r="M338" s="158"/>
    </row>
    <row r="339" spans="1:171" x14ac:dyDescent="0.2">
      <c r="D339"/>
      <c r="J339" s="158"/>
      <c r="K339"/>
      <c r="L339" s="165"/>
      <c r="M339" s="158"/>
    </row>
    <row r="340" spans="1:171" x14ac:dyDescent="0.2">
      <c r="D340"/>
      <c r="J340" s="158"/>
      <c r="K340"/>
      <c r="L340" s="165"/>
      <c r="M340" s="158"/>
    </row>
    <row r="341" spans="1:171" x14ac:dyDescent="0.2">
      <c r="D341"/>
      <c r="J341" s="158"/>
      <c r="K341"/>
      <c r="L341" s="165"/>
      <c r="M341" s="158"/>
    </row>
    <row r="342" spans="1:171" x14ac:dyDescent="0.2">
      <c r="J342" s="160"/>
      <c r="K342" s="103"/>
      <c r="L342" s="166"/>
      <c r="M342" s="160"/>
    </row>
  </sheetData>
  <sheetProtection formatCells="0"/>
  <autoFilter ref="A1:M138" xr:uid="{FB5D5C59-F310-41DA-9E7F-0D1EC95861B5}">
    <filterColumn colId="0" showButton="0"/>
  </autoFilter>
  <mergeCells count="108">
    <mergeCell ref="A119:B119"/>
    <mergeCell ref="A63:B63"/>
    <mergeCell ref="A64:B64"/>
    <mergeCell ref="A65:B65"/>
    <mergeCell ref="A71:B71"/>
    <mergeCell ref="A69:B69"/>
    <mergeCell ref="A70:B70"/>
    <mergeCell ref="A60:B60"/>
    <mergeCell ref="A61:B61"/>
    <mergeCell ref="A67:B67"/>
    <mergeCell ref="A68:B68"/>
    <mergeCell ref="A72:B72"/>
    <mergeCell ref="A73:B73"/>
    <mergeCell ref="A75:B75"/>
    <mergeCell ref="A94:B94"/>
    <mergeCell ref="A95:B95"/>
    <mergeCell ref="A115:B115"/>
    <mergeCell ref="A109:B109"/>
    <mergeCell ref="A110:B110"/>
    <mergeCell ref="A117:B117"/>
    <mergeCell ref="A118:B118"/>
    <mergeCell ref="A77:B77"/>
    <mergeCell ref="A80:B81"/>
    <mergeCell ref="A83:B83"/>
    <mergeCell ref="A4:B4"/>
    <mergeCell ref="A5:B5"/>
    <mergeCell ref="A6:B6"/>
    <mergeCell ref="A2:B2"/>
    <mergeCell ref="A99:B99"/>
    <mergeCell ref="A98:B98"/>
    <mergeCell ref="A91:B91"/>
    <mergeCell ref="A116:B116"/>
    <mergeCell ref="A112:B112"/>
    <mergeCell ref="A113:B113"/>
    <mergeCell ref="A114:B114"/>
    <mergeCell ref="A100:B100"/>
    <mergeCell ref="A101:B101"/>
    <mergeCell ref="A102:B102"/>
    <mergeCell ref="A103:B103"/>
    <mergeCell ref="A104:B104"/>
    <mergeCell ref="A105:B105"/>
    <mergeCell ref="A107:B107"/>
    <mergeCell ref="A111:B111"/>
    <mergeCell ref="A96:B96"/>
    <mergeCell ref="A89:B89"/>
    <mergeCell ref="A90:B90"/>
    <mergeCell ref="A93:B93"/>
    <mergeCell ref="A76:B76"/>
    <mergeCell ref="A138:B138"/>
    <mergeCell ref="A132:B132"/>
    <mergeCell ref="A133:B133"/>
    <mergeCell ref="A135:B135"/>
    <mergeCell ref="A136:B136"/>
    <mergeCell ref="A137:B137"/>
    <mergeCell ref="A126:B126"/>
    <mergeCell ref="A127:B127"/>
    <mergeCell ref="A134:B134"/>
    <mergeCell ref="A130:B130"/>
    <mergeCell ref="A131:B131"/>
    <mergeCell ref="A129:B129"/>
    <mergeCell ref="A128:B128"/>
    <mergeCell ref="A122:B122"/>
    <mergeCell ref="A125:B125"/>
    <mergeCell ref="A1:B1"/>
    <mergeCell ref="A13:B13"/>
    <mergeCell ref="A20:B20"/>
    <mergeCell ref="A48:B48"/>
    <mergeCell ref="A21:B21"/>
    <mergeCell ref="A7:B7"/>
    <mergeCell ref="A14:B14"/>
    <mergeCell ref="A10:B11"/>
    <mergeCell ref="A25:B25"/>
    <mergeCell ref="A35:B35"/>
    <mergeCell ref="A38:B38"/>
    <mergeCell ref="A15:B15"/>
    <mergeCell ref="A62:B62"/>
    <mergeCell ref="A8:B8"/>
    <mergeCell ref="A97:B97"/>
    <mergeCell ref="A74:B74"/>
    <mergeCell ref="A84:B84"/>
    <mergeCell ref="A58:B58"/>
    <mergeCell ref="A59:B59"/>
    <mergeCell ref="A88:B88"/>
    <mergeCell ref="A120:B120"/>
    <mergeCell ref="A121:B121"/>
    <mergeCell ref="A85:B85"/>
    <mergeCell ref="A86:B86"/>
    <mergeCell ref="A87:B87"/>
    <mergeCell ref="A24:B24"/>
    <mergeCell ref="A9:B9"/>
    <mergeCell ref="A18:B18"/>
    <mergeCell ref="A19:B19"/>
    <mergeCell ref="A57:B57"/>
    <mergeCell ref="A47:B47"/>
    <mergeCell ref="A46:B46"/>
    <mergeCell ref="A56:B56"/>
    <mergeCell ref="A49:B49"/>
    <mergeCell ref="A51:B51"/>
    <mergeCell ref="A52:B52"/>
    <mergeCell ref="A53:B53"/>
    <mergeCell ref="A54:B54"/>
    <mergeCell ref="A55:B55"/>
    <mergeCell ref="A28:B28"/>
    <mergeCell ref="A26:B26"/>
    <mergeCell ref="A27:B27"/>
    <mergeCell ref="A45:B45"/>
    <mergeCell ref="A16:B16"/>
    <mergeCell ref="A17:B17"/>
  </mergeCells>
  <phoneticPr fontId="27" type="noConversion"/>
  <printOptions horizontalCentered="1" verticalCentered="1"/>
  <pageMargins left="0" right="0" top="0" bottom="0" header="0.3" footer="0.3"/>
  <pageSetup scale="3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3AC8D-81DF-4630-BFD0-8F5193B913F4}">
  <sheetPr codeName="Sheet6">
    <tabColor rgb="FF00B0F0"/>
    <pageSetUpPr fitToPage="1"/>
  </sheetPr>
  <dimension ref="A1:AV1822"/>
  <sheetViews>
    <sheetView showGridLines="0" zoomScale="60" zoomScaleNormal="60" zoomScaleSheetLayoutView="50" workbookViewId="0">
      <pane xSplit="1" ySplit="4" topLeftCell="B5" activePane="bottomRight" state="frozen"/>
      <selection pane="topRight" activeCell="B1" sqref="B1"/>
      <selection pane="bottomLeft" activeCell="A3" sqref="A3"/>
      <selection pane="bottomRight" activeCell="AW1" sqref="AW1"/>
    </sheetView>
  </sheetViews>
  <sheetFormatPr baseColWidth="10" defaultColWidth="9.1640625" defaultRowHeight="15" customHeight="1" x14ac:dyDescent="0.2"/>
  <cols>
    <col min="1" max="1" width="16.5" customWidth="1"/>
    <col min="2" max="3" width="5.6640625" customWidth="1"/>
    <col min="4" max="4" width="5.6640625" style="97" customWidth="1"/>
    <col min="5" max="37" width="5.6640625" customWidth="1"/>
    <col min="38" max="39" width="15.1640625" customWidth="1"/>
    <col min="40" max="43" width="6.1640625" bestFit="1" customWidth="1"/>
    <col min="44" max="47" width="6.1640625" style="1" bestFit="1" customWidth="1"/>
    <col min="48" max="48" width="6.1640625" style="65" bestFit="1" customWidth="1"/>
  </cols>
  <sheetData>
    <row r="1" spans="1:48" ht="48" customHeight="1" thickBot="1" x14ac:dyDescent="0.25">
      <c r="A1" s="218" t="s">
        <v>327</v>
      </c>
      <c r="B1" s="996">
        <v>601</v>
      </c>
      <c r="C1" s="997"/>
      <c r="D1" s="998"/>
      <c r="E1" s="999">
        <v>602</v>
      </c>
      <c r="F1" s="1000"/>
      <c r="G1" s="1001"/>
      <c r="H1" s="999">
        <v>603</v>
      </c>
      <c r="I1" s="1000"/>
      <c r="J1" s="1000"/>
      <c r="K1" s="996">
        <v>604</v>
      </c>
      <c r="L1" s="997"/>
      <c r="M1" s="998"/>
      <c r="N1" s="999">
        <v>605</v>
      </c>
      <c r="O1" s="1000"/>
      <c r="P1" s="1001"/>
      <c r="Q1" s="999">
        <v>606</v>
      </c>
      <c r="R1" s="1000"/>
      <c r="S1" s="1000"/>
      <c r="T1" s="1002">
        <v>607</v>
      </c>
      <c r="U1" s="1003"/>
      <c r="V1" s="1004"/>
      <c r="W1" s="1005">
        <v>608</v>
      </c>
      <c r="X1" s="1006"/>
      <c r="Y1" s="1006"/>
      <c r="Z1" s="988">
        <v>609</v>
      </c>
      <c r="AA1" s="989"/>
      <c r="AB1" s="990"/>
      <c r="AC1" s="1007">
        <v>610</v>
      </c>
      <c r="AD1" s="1008"/>
      <c r="AE1" s="1009"/>
      <c r="AF1" s="988">
        <v>611</v>
      </c>
      <c r="AG1" s="989"/>
      <c r="AH1" s="990"/>
      <c r="AI1" s="988">
        <v>612</v>
      </c>
      <c r="AJ1" s="989"/>
      <c r="AK1" s="990"/>
      <c r="AL1" s="587" t="s">
        <v>49</v>
      </c>
      <c r="AM1" s="592"/>
      <c r="AN1" s="991" t="s">
        <v>328</v>
      </c>
      <c r="AO1" s="992"/>
      <c r="AP1" s="992"/>
      <c r="AQ1" s="992"/>
      <c r="AR1" s="993" t="s">
        <v>329</v>
      </c>
      <c r="AS1" s="994"/>
      <c r="AT1" s="994"/>
      <c r="AU1" s="994"/>
      <c r="AV1" s="995"/>
    </row>
    <row r="2" spans="1:48" ht="50.5" customHeight="1" thickBot="1" x14ac:dyDescent="0.25">
      <c r="A2" s="605" t="s">
        <v>330</v>
      </c>
      <c r="B2" s="981">
        <v>55.9</v>
      </c>
      <c r="C2" s="982"/>
      <c r="D2" s="983"/>
      <c r="E2" s="981">
        <v>56.1</v>
      </c>
      <c r="F2" s="982"/>
      <c r="G2" s="983"/>
      <c r="H2" s="981">
        <v>52.3</v>
      </c>
      <c r="I2" s="982"/>
      <c r="J2" s="983"/>
      <c r="K2" s="981">
        <v>52.9</v>
      </c>
      <c r="L2" s="982"/>
      <c r="M2" s="983"/>
      <c r="N2" s="981">
        <v>51.9</v>
      </c>
      <c r="O2" s="982"/>
      <c r="P2" s="983"/>
      <c r="Q2" s="984"/>
      <c r="R2" s="985"/>
      <c r="S2" s="986"/>
      <c r="T2" s="984"/>
      <c r="U2" s="985"/>
      <c r="V2" s="985"/>
      <c r="W2" s="987"/>
      <c r="X2" s="985"/>
      <c r="Y2" s="985"/>
      <c r="Z2" s="987"/>
      <c r="AA2" s="985"/>
      <c r="AB2" s="985"/>
      <c r="AC2" s="984"/>
      <c r="AD2" s="985"/>
      <c r="AE2" s="986"/>
      <c r="AF2" s="984"/>
      <c r="AG2" s="985"/>
      <c r="AH2" s="985"/>
      <c r="AI2" s="1015"/>
      <c r="AJ2" s="1016"/>
      <c r="AK2" s="1017"/>
      <c r="AL2" s="586">
        <f>SUM(W2,T2,Q2,N2,K2,H2,E2,B2)</f>
        <v>269.09999999999997</v>
      </c>
      <c r="AM2" s="593"/>
      <c r="AN2" s="1010" t="s">
        <v>328</v>
      </c>
      <c r="AO2" s="1011"/>
      <c r="AP2" s="1011"/>
      <c r="AQ2" s="1011"/>
      <c r="AR2" s="1012" t="s">
        <v>329</v>
      </c>
      <c r="AS2" s="1013"/>
      <c r="AT2" s="1013"/>
      <c r="AU2" s="1013"/>
      <c r="AV2" s="1014"/>
    </row>
    <row r="3" spans="1:48" ht="50" customHeight="1" thickBot="1" x14ac:dyDescent="0.25">
      <c r="A3" s="604" t="s">
        <v>331</v>
      </c>
      <c r="B3" s="978">
        <f>SUM(B5:D370)</f>
        <v>0</v>
      </c>
      <c r="C3" s="979"/>
      <c r="D3" s="980"/>
      <c r="E3" s="978">
        <f t="shared" ref="E3" si="0">SUM(E5:G370)</f>
        <v>0</v>
      </c>
      <c r="F3" s="979"/>
      <c r="G3" s="980"/>
      <c r="H3" s="978">
        <f t="shared" ref="H3" si="1">SUM(H5:J370)</f>
        <v>0</v>
      </c>
      <c r="I3" s="979"/>
      <c r="J3" s="980"/>
      <c r="K3" s="978">
        <f t="shared" ref="K3" si="2">SUM(K5:M370)</f>
        <v>0</v>
      </c>
      <c r="L3" s="979"/>
      <c r="M3" s="980"/>
      <c r="N3" s="978">
        <f t="shared" ref="N3" si="3">SUM(N5:P370)</f>
        <v>0</v>
      </c>
      <c r="O3" s="979"/>
      <c r="P3" s="980"/>
      <c r="Q3" s="978">
        <f t="shared" ref="Q3" si="4">SUM(Q5:S370)</f>
        <v>0</v>
      </c>
      <c r="R3" s="979"/>
      <c r="S3" s="980"/>
      <c r="T3" s="978">
        <f t="shared" ref="T3" si="5">SUM(T5:V370)</f>
        <v>0</v>
      </c>
      <c r="U3" s="979"/>
      <c r="V3" s="980"/>
      <c r="W3" s="978">
        <f t="shared" ref="W3" si="6">SUM(W5:Y370)</f>
        <v>0</v>
      </c>
      <c r="X3" s="979"/>
      <c r="Y3" s="980"/>
      <c r="Z3" s="978">
        <f t="shared" ref="Z3" si="7">SUM(Z5:AB370)</f>
        <v>0</v>
      </c>
      <c r="AA3" s="979"/>
      <c r="AB3" s="980"/>
      <c r="AC3" s="978">
        <f t="shared" ref="AC3" si="8">SUM(AC5:AE370)</f>
        <v>0</v>
      </c>
      <c r="AD3" s="979"/>
      <c r="AE3" s="980"/>
      <c r="AF3" s="978">
        <f t="shared" ref="AF3" si="9">SUM(AF5:AH370)</f>
        <v>0</v>
      </c>
      <c r="AG3" s="979"/>
      <c r="AH3" s="980"/>
      <c r="AI3" s="978">
        <f t="shared" ref="AI3" si="10">SUM(AI5:AK370)</f>
        <v>0</v>
      </c>
      <c r="AJ3" s="979"/>
      <c r="AK3" s="980"/>
      <c r="AL3" s="372">
        <f>SUM(B3:AK3)</f>
        <v>0</v>
      </c>
      <c r="AM3" s="591" t="s">
        <v>332</v>
      </c>
      <c r="AN3" s="588">
        <v>1</v>
      </c>
      <c r="AO3" s="374">
        <v>2</v>
      </c>
      <c r="AP3" s="373">
        <v>3</v>
      </c>
      <c r="AQ3" s="379" t="s">
        <v>33</v>
      </c>
      <c r="AR3" s="339" t="s">
        <v>333</v>
      </c>
      <c r="AS3" s="337" t="s">
        <v>334</v>
      </c>
      <c r="AT3" s="339" t="s">
        <v>335</v>
      </c>
      <c r="AU3" s="337" t="s">
        <v>336</v>
      </c>
      <c r="AV3" s="338" t="s">
        <v>337</v>
      </c>
    </row>
    <row r="4" spans="1:48" ht="50.5" customHeight="1" thickBot="1" x14ac:dyDescent="0.25">
      <c r="A4" s="604" t="s">
        <v>338</v>
      </c>
      <c r="B4" s="1024">
        <f>SUM(B2+B3)</f>
        <v>55.9</v>
      </c>
      <c r="C4" s="1025"/>
      <c r="D4" s="1026"/>
      <c r="E4" s="1024">
        <f t="shared" ref="E4" si="11">SUM(E2+E3)</f>
        <v>56.1</v>
      </c>
      <c r="F4" s="1025"/>
      <c r="G4" s="1026"/>
      <c r="H4" s="1024">
        <f t="shared" ref="H4" si="12">SUM(H2+H3)</f>
        <v>52.3</v>
      </c>
      <c r="I4" s="1025"/>
      <c r="J4" s="1026"/>
      <c r="K4" s="1024">
        <f t="shared" ref="K4" si="13">SUM(K2+K3)</f>
        <v>52.9</v>
      </c>
      <c r="L4" s="1025"/>
      <c r="M4" s="1026"/>
      <c r="N4" s="1024">
        <f t="shared" ref="N4" si="14">SUM(N2+N3)</f>
        <v>51.9</v>
      </c>
      <c r="O4" s="1025"/>
      <c r="P4" s="1026"/>
      <c r="Q4" s="1024">
        <f t="shared" ref="Q4" si="15">SUM(Q2+Q3)</f>
        <v>0</v>
      </c>
      <c r="R4" s="1025"/>
      <c r="S4" s="1026"/>
      <c r="T4" s="1024">
        <f t="shared" ref="T4" si="16">SUM(T2+T3)</f>
        <v>0</v>
      </c>
      <c r="U4" s="1025"/>
      <c r="V4" s="1026"/>
      <c r="W4" s="1024">
        <f t="shared" ref="W4" si="17">SUM(W2+W3)</f>
        <v>0</v>
      </c>
      <c r="X4" s="1025"/>
      <c r="Y4" s="1026"/>
      <c r="Z4" s="1024">
        <f t="shared" ref="Z4" si="18">SUM(Z2+Z3)</f>
        <v>0</v>
      </c>
      <c r="AA4" s="1025"/>
      <c r="AB4" s="1026"/>
      <c r="AC4" s="1024">
        <f t="shared" ref="AC4" si="19">SUM(AC2+AC3)</f>
        <v>0</v>
      </c>
      <c r="AD4" s="1025"/>
      <c r="AE4" s="1026"/>
      <c r="AF4" s="1024">
        <f t="shared" ref="AF4" si="20">SUM(AF2+AF3)</f>
        <v>0</v>
      </c>
      <c r="AG4" s="1025"/>
      <c r="AH4" s="1026"/>
      <c r="AI4" s="1024">
        <f t="shared" ref="AI4" si="21">SUM(AI2+AI3)</f>
        <v>0</v>
      </c>
      <c r="AJ4" s="1025"/>
      <c r="AK4" s="1026"/>
      <c r="AL4" s="372">
        <f>SUM(B4:AK4)</f>
        <v>269.10000000000002</v>
      </c>
      <c r="AM4" s="594">
        <f>SUM(AN5:AQ370)</f>
        <v>0</v>
      </c>
      <c r="AN4" s="589">
        <f t="shared" ref="AN4:AS4" si="22">SUM(AN5:AN369)</f>
        <v>0</v>
      </c>
      <c r="AO4" s="335">
        <f t="shared" si="22"/>
        <v>0</v>
      </c>
      <c r="AP4" s="375">
        <f t="shared" si="22"/>
        <v>0</v>
      </c>
      <c r="AQ4" s="376">
        <f t="shared" si="22"/>
        <v>0</v>
      </c>
      <c r="AR4" s="377">
        <f t="shared" si="22"/>
        <v>0</v>
      </c>
      <c r="AS4" s="377">
        <f t="shared" si="22"/>
        <v>0</v>
      </c>
      <c r="AT4" s="377">
        <f t="shared" ref="AT4:AV4" si="23">SUM(AT5:AT369)</f>
        <v>0</v>
      </c>
      <c r="AU4" s="377">
        <f t="shared" si="23"/>
        <v>0</v>
      </c>
      <c r="AV4" s="378">
        <f t="shared" si="23"/>
        <v>0</v>
      </c>
    </row>
    <row r="5" spans="1:48" ht="17.5" customHeight="1" x14ac:dyDescent="0.2">
      <c r="A5" s="598">
        <v>45658</v>
      </c>
      <c r="B5" s="201"/>
      <c r="C5" s="202"/>
      <c r="D5" s="203"/>
      <c r="E5" s="201"/>
      <c r="F5" s="202"/>
      <c r="G5" s="203"/>
      <c r="H5" s="201"/>
      <c r="I5" s="202"/>
      <c r="J5" s="203"/>
      <c r="K5" s="201"/>
      <c r="L5" s="202"/>
      <c r="M5" s="203"/>
      <c r="N5" s="201"/>
      <c r="O5" s="202"/>
      <c r="P5" s="203"/>
      <c r="Q5" s="201"/>
      <c r="R5" s="202"/>
      <c r="S5" s="203"/>
      <c r="T5" s="201"/>
      <c r="U5" s="202"/>
      <c r="V5" s="203"/>
      <c r="W5" s="201"/>
      <c r="X5" s="202"/>
      <c r="Y5" s="203"/>
      <c r="Z5" s="201"/>
      <c r="AA5" s="202"/>
      <c r="AB5" s="203"/>
      <c r="AC5" s="201"/>
      <c r="AD5" s="202"/>
      <c r="AE5" s="203"/>
      <c r="AF5" s="201"/>
      <c r="AG5" s="202"/>
      <c r="AH5" s="203"/>
      <c r="AI5" s="201"/>
      <c r="AJ5" s="202"/>
      <c r="AK5" s="203"/>
      <c r="AL5" s="204">
        <f>SUM(B5:AK5)</f>
        <v>0</v>
      </c>
      <c r="AM5" s="595">
        <f t="shared" ref="AM5:AM68" si="24">SUM(AN6:AQ371)</f>
        <v>0</v>
      </c>
      <c r="AN5" s="590"/>
      <c r="AO5" s="236"/>
      <c r="AP5" s="237"/>
      <c r="AQ5" s="238"/>
      <c r="AR5" s="243"/>
      <c r="AS5" s="239"/>
      <c r="AT5" s="240"/>
      <c r="AU5" s="241"/>
      <c r="AV5" s="242"/>
    </row>
    <row r="6" spans="1:48" ht="17.5" customHeight="1" x14ac:dyDescent="0.2">
      <c r="A6" s="598">
        <v>45659</v>
      </c>
      <c r="B6" s="201"/>
      <c r="C6" s="202"/>
      <c r="D6" s="203"/>
      <c r="E6" s="201"/>
      <c r="F6" s="202"/>
      <c r="G6" s="203"/>
      <c r="H6" s="201"/>
      <c r="I6" s="202"/>
      <c r="J6" s="203"/>
      <c r="K6" s="201"/>
      <c r="L6" s="202"/>
      <c r="M6" s="203"/>
      <c r="N6" s="201"/>
      <c r="O6" s="202"/>
      <c r="P6" s="203"/>
      <c r="Q6" s="201"/>
      <c r="R6" s="202"/>
      <c r="S6" s="203"/>
      <c r="T6" s="201"/>
      <c r="U6" s="202"/>
      <c r="V6" s="203"/>
      <c r="W6" s="201"/>
      <c r="X6" s="202"/>
      <c r="Y6" s="203"/>
      <c r="Z6" s="201"/>
      <c r="AA6" s="202"/>
      <c r="AB6" s="203"/>
      <c r="AC6" s="201"/>
      <c r="AD6" s="202"/>
      <c r="AE6" s="203"/>
      <c r="AF6" s="201"/>
      <c r="AG6" s="202"/>
      <c r="AH6" s="203"/>
      <c r="AI6" s="201"/>
      <c r="AJ6" s="202"/>
      <c r="AK6" s="203"/>
      <c r="AL6" s="204">
        <f t="shared" ref="AL6:AL69" si="25">SUM(B6:AK6)</f>
        <v>0</v>
      </c>
      <c r="AM6" s="596">
        <f t="shared" si="24"/>
        <v>0</v>
      </c>
      <c r="AN6" s="590"/>
      <c r="AO6" s="236"/>
      <c r="AP6" s="237"/>
      <c r="AQ6" s="238"/>
      <c r="AR6" s="243"/>
      <c r="AS6" s="239"/>
      <c r="AT6" s="240"/>
      <c r="AU6" s="241"/>
      <c r="AV6" s="242"/>
    </row>
    <row r="7" spans="1:48" ht="17.5" customHeight="1" x14ac:dyDescent="0.2">
      <c r="A7" s="598">
        <v>45660</v>
      </c>
      <c r="B7" s="201"/>
      <c r="C7" s="202"/>
      <c r="D7" s="203"/>
      <c r="E7" s="201"/>
      <c r="F7" s="202"/>
      <c r="G7" s="203"/>
      <c r="H7" s="201"/>
      <c r="I7" s="202"/>
      <c r="J7" s="203"/>
      <c r="K7" s="201"/>
      <c r="L7" s="202"/>
      <c r="M7" s="203"/>
      <c r="N7" s="201"/>
      <c r="O7" s="202"/>
      <c r="P7" s="203"/>
      <c r="Q7" s="201"/>
      <c r="R7" s="202"/>
      <c r="S7" s="203"/>
      <c r="T7" s="201"/>
      <c r="U7" s="202"/>
      <c r="V7" s="203"/>
      <c r="W7" s="201"/>
      <c r="X7" s="202"/>
      <c r="Y7" s="203"/>
      <c r="Z7" s="201"/>
      <c r="AA7" s="202"/>
      <c r="AB7" s="203"/>
      <c r="AC7" s="201"/>
      <c r="AD7" s="202"/>
      <c r="AE7" s="203"/>
      <c r="AF7" s="201"/>
      <c r="AG7" s="202"/>
      <c r="AH7" s="203"/>
      <c r="AI7" s="201"/>
      <c r="AJ7" s="202"/>
      <c r="AK7" s="203"/>
      <c r="AL7" s="204">
        <f t="shared" si="25"/>
        <v>0</v>
      </c>
      <c r="AM7" s="596">
        <f t="shared" si="24"/>
        <v>0</v>
      </c>
      <c r="AN7" s="590"/>
      <c r="AO7" s="236"/>
      <c r="AP7" s="237"/>
      <c r="AQ7" s="238"/>
      <c r="AR7" s="243"/>
      <c r="AS7" s="239"/>
      <c r="AT7" s="240"/>
      <c r="AU7" s="241"/>
      <c r="AV7" s="242"/>
    </row>
    <row r="8" spans="1:48" ht="17.5" customHeight="1" x14ac:dyDescent="0.2">
      <c r="A8" s="598">
        <v>45661</v>
      </c>
      <c r="B8" s="201"/>
      <c r="C8" s="202"/>
      <c r="D8" s="203"/>
      <c r="E8" s="201"/>
      <c r="F8" s="202"/>
      <c r="G8" s="203"/>
      <c r="H8" s="201"/>
      <c r="I8" s="202"/>
      <c r="J8" s="203"/>
      <c r="K8" s="201"/>
      <c r="L8" s="202"/>
      <c r="M8" s="203"/>
      <c r="N8" s="201"/>
      <c r="O8" s="202"/>
      <c r="P8" s="203"/>
      <c r="Q8" s="201"/>
      <c r="R8" s="202"/>
      <c r="S8" s="203"/>
      <c r="T8" s="201"/>
      <c r="U8" s="202"/>
      <c r="V8" s="203"/>
      <c r="W8" s="201"/>
      <c r="X8" s="202"/>
      <c r="Y8" s="203"/>
      <c r="Z8" s="201"/>
      <c r="AA8" s="202"/>
      <c r="AB8" s="203"/>
      <c r="AC8" s="201"/>
      <c r="AD8" s="202"/>
      <c r="AE8" s="203"/>
      <c r="AF8" s="201"/>
      <c r="AG8" s="202"/>
      <c r="AH8" s="203"/>
      <c r="AI8" s="201"/>
      <c r="AJ8" s="202"/>
      <c r="AK8" s="203"/>
      <c r="AL8" s="204">
        <f t="shared" si="25"/>
        <v>0</v>
      </c>
      <c r="AM8" s="596">
        <f t="shared" si="24"/>
        <v>0</v>
      </c>
      <c r="AN8" s="590"/>
      <c r="AO8" s="236"/>
      <c r="AP8" s="237"/>
      <c r="AQ8" s="238"/>
      <c r="AR8" s="243"/>
      <c r="AS8" s="239"/>
      <c r="AT8" s="240"/>
      <c r="AU8" s="241"/>
      <c r="AV8" s="242"/>
    </row>
    <row r="9" spans="1:48" ht="17.5" customHeight="1" x14ac:dyDescent="0.2">
      <c r="A9" s="598">
        <v>45662</v>
      </c>
      <c r="B9" s="201"/>
      <c r="C9" s="202"/>
      <c r="D9" s="203"/>
      <c r="E9" s="201"/>
      <c r="F9" s="202"/>
      <c r="G9" s="203"/>
      <c r="H9" s="201"/>
      <c r="I9" s="202"/>
      <c r="J9" s="203"/>
      <c r="K9" s="201"/>
      <c r="L9" s="202"/>
      <c r="M9" s="203"/>
      <c r="N9" s="201"/>
      <c r="O9" s="202"/>
      <c r="P9" s="203"/>
      <c r="Q9" s="201"/>
      <c r="R9" s="202"/>
      <c r="S9" s="203"/>
      <c r="T9" s="201"/>
      <c r="U9" s="202"/>
      <c r="V9" s="203"/>
      <c r="W9" s="201"/>
      <c r="X9" s="202"/>
      <c r="Y9" s="203"/>
      <c r="Z9" s="201"/>
      <c r="AA9" s="202"/>
      <c r="AB9" s="203"/>
      <c r="AC9" s="201"/>
      <c r="AD9" s="202"/>
      <c r="AE9" s="203"/>
      <c r="AF9" s="201"/>
      <c r="AG9" s="202"/>
      <c r="AH9" s="203"/>
      <c r="AI9" s="201"/>
      <c r="AJ9" s="202"/>
      <c r="AK9" s="203"/>
      <c r="AL9" s="204">
        <f t="shared" si="25"/>
        <v>0</v>
      </c>
      <c r="AM9" s="596">
        <f t="shared" si="24"/>
        <v>0</v>
      </c>
      <c r="AN9" s="590"/>
      <c r="AO9" s="236"/>
      <c r="AP9" s="237"/>
      <c r="AQ9" s="238"/>
      <c r="AR9" s="243"/>
      <c r="AS9" s="239"/>
      <c r="AT9" s="240"/>
      <c r="AU9" s="241"/>
      <c r="AV9" s="242"/>
    </row>
    <row r="10" spans="1:48" ht="17.5" customHeight="1" x14ac:dyDescent="0.2">
      <c r="A10" s="598">
        <v>45663</v>
      </c>
      <c r="B10" s="201"/>
      <c r="C10" s="202"/>
      <c r="D10" s="203"/>
      <c r="E10" s="201"/>
      <c r="F10" s="202"/>
      <c r="G10" s="203"/>
      <c r="H10" s="201"/>
      <c r="I10" s="202"/>
      <c r="J10" s="203"/>
      <c r="K10" s="201"/>
      <c r="L10" s="202"/>
      <c r="M10" s="203"/>
      <c r="N10" s="201"/>
      <c r="O10" s="202"/>
      <c r="P10" s="203"/>
      <c r="Q10" s="201"/>
      <c r="R10" s="202"/>
      <c r="S10" s="203"/>
      <c r="T10" s="201"/>
      <c r="U10" s="202"/>
      <c r="V10" s="203"/>
      <c r="W10" s="201"/>
      <c r="X10" s="202"/>
      <c r="Y10" s="203"/>
      <c r="Z10" s="201"/>
      <c r="AA10" s="202"/>
      <c r="AB10" s="203"/>
      <c r="AC10" s="201"/>
      <c r="AD10" s="202"/>
      <c r="AE10" s="203"/>
      <c r="AF10" s="201"/>
      <c r="AG10" s="202"/>
      <c r="AH10" s="203"/>
      <c r="AI10" s="201"/>
      <c r="AJ10" s="202"/>
      <c r="AK10" s="203"/>
      <c r="AL10" s="204">
        <f t="shared" si="25"/>
        <v>0</v>
      </c>
      <c r="AM10" s="596">
        <f t="shared" si="24"/>
        <v>0</v>
      </c>
      <c r="AN10" s="590"/>
      <c r="AO10" s="236"/>
      <c r="AP10" s="237"/>
      <c r="AQ10" s="238"/>
      <c r="AR10" s="243"/>
      <c r="AS10" s="239"/>
      <c r="AT10" s="240"/>
      <c r="AU10" s="241"/>
      <c r="AV10" s="242"/>
    </row>
    <row r="11" spans="1:48" ht="17.5" customHeight="1" x14ac:dyDescent="0.2">
      <c r="A11" s="598">
        <v>45664</v>
      </c>
      <c r="B11" s="201"/>
      <c r="C11" s="202"/>
      <c r="D11" s="203"/>
      <c r="E11" s="201"/>
      <c r="F11" s="202"/>
      <c r="G11" s="203"/>
      <c r="H11" s="201"/>
      <c r="I11" s="202"/>
      <c r="J11" s="203"/>
      <c r="K11" s="201"/>
      <c r="L11" s="202"/>
      <c r="M11" s="203"/>
      <c r="N11" s="201"/>
      <c r="O11" s="202"/>
      <c r="P11" s="203"/>
      <c r="Q11" s="201"/>
      <c r="R11" s="202"/>
      <c r="S11" s="203"/>
      <c r="T11" s="201"/>
      <c r="U11" s="202"/>
      <c r="V11" s="203"/>
      <c r="W11" s="201"/>
      <c r="X11" s="202"/>
      <c r="Y11" s="203"/>
      <c r="Z11" s="201"/>
      <c r="AA11" s="202"/>
      <c r="AB11" s="203"/>
      <c r="AC11" s="201"/>
      <c r="AD11" s="202"/>
      <c r="AE11" s="203"/>
      <c r="AF11" s="201"/>
      <c r="AG11" s="202"/>
      <c r="AH11" s="203"/>
      <c r="AI11" s="201"/>
      <c r="AJ11" s="202"/>
      <c r="AK11" s="203"/>
      <c r="AL11" s="204">
        <f t="shared" si="25"/>
        <v>0</v>
      </c>
      <c r="AM11" s="596">
        <f t="shared" si="24"/>
        <v>0</v>
      </c>
      <c r="AN11" s="590"/>
      <c r="AO11" s="236"/>
      <c r="AP11" s="237"/>
      <c r="AQ11" s="238"/>
      <c r="AR11" s="243"/>
      <c r="AS11" s="239"/>
      <c r="AT11" s="240"/>
      <c r="AU11" s="241"/>
      <c r="AV11" s="242"/>
    </row>
    <row r="12" spans="1:48" ht="17.5" customHeight="1" x14ac:dyDescent="0.2">
      <c r="A12" s="598">
        <v>45665</v>
      </c>
      <c r="B12" s="201"/>
      <c r="C12" s="202"/>
      <c r="D12" s="203"/>
      <c r="E12" s="201"/>
      <c r="F12" s="202"/>
      <c r="G12" s="203"/>
      <c r="H12" s="201"/>
      <c r="I12" s="202"/>
      <c r="J12" s="203"/>
      <c r="K12" s="201"/>
      <c r="L12" s="202"/>
      <c r="M12" s="203"/>
      <c r="N12" s="201"/>
      <c r="O12" s="202"/>
      <c r="P12" s="203"/>
      <c r="Q12" s="201"/>
      <c r="R12" s="202"/>
      <c r="S12" s="203"/>
      <c r="T12" s="201"/>
      <c r="U12" s="202"/>
      <c r="V12" s="203"/>
      <c r="W12" s="201"/>
      <c r="X12" s="202"/>
      <c r="Y12" s="203"/>
      <c r="Z12" s="201"/>
      <c r="AA12" s="202"/>
      <c r="AB12" s="203"/>
      <c r="AC12" s="201"/>
      <c r="AD12" s="202"/>
      <c r="AE12" s="203"/>
      <c r="AF12" s="201"/>
      <c r="AG12" s="202"/>
      <c r="AH12" s="203"/>
      <c r="AI12" s="201"/>
      <c r="AJ12" s="202"/>
      <c r="AK12" s="203"/>
      <c r="AL12" s="204">
        <f t="shared" si="25"/>
        <v>0</v>
      </c>
      <c r="AM12" s="596">
        <f t="shared" si="24"/>
        <v>0</v>
      </c>
      <c r="AN12" s="590"/>
      <c r="AO12" s="236"/>
      <c r="AP12" s="237"/>
      <c r="AQ12" s="238"/>
      <c r="AR12" s="243"/>
      <c r="AS12" s="239"/>
      <c r="AT12" s="240"/>
      <c r="AU12" s="241"/>
      <c r="AV12" s="242"/>
    </row>
    <row r="13" spans="1:48" ht="17.5" customHeight="1" x14ac:dyDescent="0.2">
      <c r="A13" s="598">
        <v>45666</v>
      </c>
      <c r="B13" s="201"/>
      <c r="C13" s="202"/>
      <c r="D13" s="203"/>
      <c r="E13" s="201"/>
      <c r="F13" s="202"/>
      <c r="G13" s="203"/>
      <c r="H13" s="201"/>
      <c r="I13" s="202"/>
      <c r="J13" s="203"/>
      <c r="K13" s="201"/>
      <c r="L13" s="202"/>
      <c r="M13" s="203"/>
      <c r="N13" s="201"/>
      <c r="O13" s="202"/>
      <c r="P13" s="203"/>
      <c r="Q13" s="201"/>
      <c r="R13" s="202"/>
      <c r="S13" s="203"/>
      <c r="T13" s="201"/>
      <c r="U13" s="202"/>
      <c r="V13" s="203"/>
      <c r="W13" s="201"/>
      <c r="X13" s="202"/>
      <c r="Y13" s="203"/>
      <c r="Z13" s="201"/>
      <c r="AA13" s="202"/>
      <c r="AB13" s="203"/>
      <c r="AC13" s="201"/>
      <c r="AD13" s="202"/>
      <c r="AE13" s="203"/>
      <c r="AF13" s="201"/>
      <c r="AG13" s="202"/>
      <c r="AH13" s="203"/>
      <c r="AI13" s="201"/>
      <c r="AJ13" s="202"/>
      <c r="AK13" s="203"/>
      <c r="AL13" s="204">
        <f t="shared" si="25"/>
        <v>0</v>
      </c>
      <c r="AM13" s="596">
        <f t="shared" si="24"/>
        <v>0</v>
      </c>
      <c r="AN13" s="590"/>
      <c r="AO13" s="236"/>
      <c r="AP13" s="237"/>
      <c r="AQ13" s="238"/>
      <c r="AR13" s="243"/>
      <c r="AS13" s="239"/>
      <c r="AT13" s="240"/>
      <c r="AU13" s="241"/>
      <c r="AV13" s="242"/>
    </row>
    <row r="14" spans="1:48" ht="17.5" customHeight="1" x14ac:dyDescent="0.2">
      <c r="A14" s="598">
        <v>45667</v>
      </c>
      <c r="B14" s="201"/>
      <c r="C14" s="202"/>
      <c r="D14" s="203"/>
      <c r="E14" s="201"/>
      <c r="F14" s="202"/>
      <c r="G14" s="203"/>
      <c r="H14" s="201"/>
      <c r="I14" s="202"/>
      <c r="J14" s="203"/>
      <c r="K14" s="201"/>
      <c r="L14" s="202"/>
      <c r="M14" s="203"/>
      <c r="N14" s="201"/>
      <c r="O14" s="202"/>
      <c r="P14" s="203"/>
      <c r="Q14" s="201"/>
      <c r="R14" s="202"/>
      <c r="S14" s="203"/>
      <c r="T14" s="201"/>
      <c r="U14" s="202"/>
      <c r="V14" s="203"/>
      <c r="W14" s="201"/>
      <c r="X14" s="202"/>
      <c r="Y14" s="203"/>
      <c r="Z14" s="201"/>
      <c r="AA14" s="202"/>
      <c r="AB14" s="203"/>
      <c r="AC14" s="201"/>
      <c r="AD14" s="202"/>
      <c r="AE14" s="203"/>
      <c r="AF14" s="201"/>
      <c r="AG14" s="202"/>
      <c r="AH14" s="203"/>
      <c r="AI14" s="201"/>
      <c r="AJ14" s="202"/>
      <c r="AK14" s="203"/>
      <c r="AL14" s="204">
        <f t="shared" si="25"/>
        <v>0</v>
      </c>
      <c r="AM14" s="596">
        <f t="shared" si="24"/>
        <v>0</v>
      </c>
      <c r="AN14" s="590"/>
      <c r="AO14" s="236"/>
      <c r="AP14" s="237"/>
      <c r="AQ14" s="238"/>
      <c r="AR14" s="243"/>
      <c r="AS14" s="239"/>
      <c r="AT14" s="240"/>
      <c r="AU14" s="241"/>
      <c r="AV14" s="242"/>
    </row>
    <row r="15" spans="1:48" ht="17.5" customHeight="1" x14ac:dyDescent="0.2">
      <c r="A15" s="598">
        <v>45668</v>
      </c>
      <c r="B15" s="201"/>
      <c r="C15" s="202"/>
      <c r="D15" s="203"/>
      <c r="E15" s="201"/>
      <c r="F15" s="202"/>
      <c r="G15" s="203"/>
      <c r="H15" s="201"/>
      <c r="I15" s="202"/>
      <c r="J15" s="203"/>
      <c r="K15" s="201"/>
      <c r="L15" s="202"/>
      <c r="M15" s="203"/>
      <c r="N15" s="201"/>
      <c r="O15" s="202"/>
      <c r="P15" s="203"/>
      <c r="Q15" s="201"/>
      <c r="R15" s="202"/>
      <c r="S15" s="203"/>
      <c r="T15" s="201"/>
      <c r="U15" s="202"/>
      <c r="V15" s="203"/>
      <c r="W15" s="201"/>
      <c r="X15" s="202"/>
      <c r="Y15" s="203"/>
      <c r="Z15" s="201"/>
      <c r="AA15" s="202"/>
      <c r="AB15" s="203"/>
      <c r="AC15" s="201"/>
      <c r="AD15" s="202"/>
      <c r="AE15" s="203"/>
      <c r="AF15" s="201"/>
      <c r="AG15" s="202"/>
      <c r="AH15" s="203"/>
      <c r="AI15" s="201"/>
      <c r="AJ15" s="202"/>
      <c r="AK15" s="203"/>
      <c r="AL15" s="204">
        <f t="shared" si="25"/>
        <v>0</v>
      </c>
      <c r="AM15" s="596">
        <f t="shared" si="24"/>
        <v>0</v>
      </c>
      <c r="AN15" s="590"/>
      <c r="AO15" s="236"/>
      <c r="AP15" s="237"/>
      <c r="AQ15" s="238"/>
      <c r="AR15" s="243"/>
      <c r="AS15" s="239"/>
      <c r="AT15" s="240"/>
      <c r="AU15" s="241"/>
      <c r="AV15" s="242"/>
    </row>
    <row r="16" spans="1:48" ht="17.5" customHeight="1" x14ac:dyDescent="0.2">
      <c r="A16" s="598">
        <v>45669</v>
      </c>
      <c r="B16" s="201"/>
      <c r="C16" s="202"/>
      <c r="D16" s="203"/>
      <c r="E16" s="201"/>
      <c r="F16" s="202"/>
      <c r="G16" s="203"/>
      <c r="H16" s="201"/>
      <c r="I16" s="202"/>
      <c r="J16" s="203"/>
      <c r="K16" s="201"/>
      <c r="L16" s="202"/>
      <c r="M16" s="203"/>
      <c r="N16" s="201"/>
      <c r="O16" s="202"/>
      <c r="P16" s="203"/>
      <c r="Q16" s="201"/>
      <c r="R16" s="202"/>
      <c r="S16" s="203"/>
      <c r="T16" s="201"/>
      <c r="U16" s="202"/>
      <c r="V16" s="203"/>
      <c r="W16" s="201"/>
      <c r="X16" s="202"/>
      <c r="Y16" s="203"/>
      <c r="Z16" s="201"/>
      <c r="AA16" s="202"/>
      <c r="AB16" s="203"/>
      <c r="AC16" s="201"/>
      <c r="AD16" s="202"/>
      <c r="AE16" s="203"/>
      <c r="AF16" s="201"/>
      <c r="AG16" s="202"/>
      <c r="AH16" s="203"/>
      <c r="AI16" s="201"/>
      <c r="AJ16" s="202"/>
      <c r="AK16" s="203"/>
      <c r="AL16" s="204">
        <f t="shared" si="25"/>
        <v>0</v>
      </c>
      <c r="AM16" s="596">
        <f t="shared" si="24"/>
        <v>0</v>
      </c>
      <c r="AN16" s="590"/>
      <c r="AO16" s="236"/>
      <c r="AP16" s="237"/>
      <c r="AQ16" s="238"/>
      <c r="AR16" s="243"/>
      <c r="AS16" s="239"/>
      <c r="AT16" s="240"/>
      <c r="AU16" s="241"/>
      <c r="AV16" s="242"/>
    </row>
    <row r="17" spans="1:48" ht="17.5" customHeight="1" x14ac:dyDescent="0.2">
      <c r="A17" s="598">
        <v>45670</v>
      </c>
      <c r="B17" s="201"/>
      <c r="C17" s="202"/>
      <c r="D17" s="203"/>
      <c r="E17" s="201"/>
      <c r="F17" s="202"/>
      <c r="G17" s="203"/>
      <c r="H17" s="201"/>
      <c r="I17" s="202"/>
      <c r="J17" s="203"/>
      <c r="K17" s="201"/>
      <c r="L17" s="202"/>
      <c r="M17" s="203"/>
      <c r="N17" s="201"/>
      <c r="O17" s="202"/>
      <c r="P17" s="203"/>
      <c r="Q17" s="201"/>
      <c r="R17" s="202"/>
      <c r="S17" s="203"/>
      <c r="T17" s="201"/>
      <c r="U17" s="202"/>
      <c r="V17" s="203"/>
      <c r="W17" s="201"/>
      <c r="X17" s="202"/>
      <c r="Y17" s="203"/>
      <c r="Z17" s="201"/>
      <c r="AA17" s="202"/>
      <c r="AB17" s="203"/>
      <c r="AC17" s="201"/>
      <c r="AD17" s="202"/>
      <c r="AE17" s="203"/>
      <c r="AF17" s="201"/>
      <c r="AG17" s="202"/>
      <c r="AH17" s="203"/>
      <c r="AI17" s="201"/>
      <c r="AJ17" s="202"/>
      <c r="AK17" s="203"/>
      <c r="AL17" s="204">
        <f t="shared" si="25"/>
        <v>0</v>
      </c>
      <c r="AM17" s="596">
        <f t="shared" si="24"/>
        <v>0</v>
      </c>
      <c r="AN17" s="590"/>
      <c r="AO17" s="236"/>
      <c r="AP17" s="237"/>
      <c r="AQ17" s="238"/>
      <c r="AR17" s="243"/>
      <c r="AS17" s="239"/>
      <c r="AT17" s="240"/>
      <c r="AU17" s="241"/>
      <c r="AV17" s="242"/>
    </row>
    <row r="18" spans="1:48" ht="17.5" customHeight="1" x14ac:dyDescent="0.2">
      <c r="A18" s="598">
        <v>45671</v>
      </c>
      <c r="B18" s="201"/>
      <c r="C18" s="202"/>
      <c r="D18" s="203"/>
      <c r="E18" s="201"/>
      <c r="F18" s="202"/>
      <c r="G18" s="203"/>
      <c r="H18" s="201"/>
      <c r="I18" s="202"/>
      <c r="J18" s="203"/>
      <c r="K18" s="201"/>
      <c r="L18" s="202"/>
      <c r="M18" s="203"/>
      <c r="N18" s="201"/>
      <c r="O18" s="202"/>
      <c r="P18" s="203"/>
      <c r="Q18" s="201"/>
      <c r="R18" s="202"/>
      <c r="S18" s="203"/>
      <c r="T18" s="201"/>
      <c r="U18" s="202"/>
      <c r="V18" s="203"/>
      <c r="W18" s="201"/>
      <c r="X18" s="202"/>
      <c r="Y18" s="203"/>
      <c r="Z18" s="201"/>
      <c r="AA18" s="202"/>
      <c r="AB18" s="203"/>
      <c r="AC18" s="201"/>
      <c r="AD18" s="202"/>
      <c r="AE18" s="203"/>
      <c r="AF18" s="201"/>
      <c r="AG18" s="202"/>
      <c r="AH18" s="203"/>
      <c r="AI18" s="201"/>
      <c r="AJ18" s="202"/>
      <c r="AK18" s="203"/>
      <c r="AL18" s="204">
        <f t="shared" si="25"/>
        <v>0</v>
      </c>
      <c r="AM18" s="596">
        <f t="shared" si="24"/>
        <v>0</v>
      </c>
      <c r="AN18" s="590"/>
      <c r="AO18" s="236"/>
      <c r="AP18" s="237"/>
      <c r="AQ18" s="238"/>
      <c r="AR18" s="243"/>
      <c r="AS18" s="239"/>
      <c r="AT18" s="240"/>
      <c r="AU18" s="241"/>
      <c r="AV18" s="242"/>
    </row>
    <row r="19" spans="1:48" ht="17.5" customHeight="1" x14ac:dyDescent="0.2">
      <c r="A19" s="598">
        <v>45672</v>
      </c>
      <c r="B19" s="201"/>
      <c r="C19" s="202"/>
      <c r="D19" s="203"/>
      <c r="E19" s="201"/>
      <c r="F19" s="202"/>
      <c r="G19" s="203"/>
      <c r="H19" s="201"/>
      <c r="I19" s="202"/>
      <c r="J19" s="203"/>
      <c r="K19" s="201"/>
      <c r="L19" s="202"/>
      <c r="M19" s="203"/>
      <c r="N19" s="201"/>
      <c r="O19" s="202"/>
      <c r="P19" s="203"/>
      <c r="Q19" s="201"/>
      <c r="R19" s="202"/>
      <c r="S19" s="203"/>
      <c r="T19" s="201"/>
      <c r="U19" s="202"/>
      <c r="V19" s="203"/>
      <c r="W19" s="201"/>
      <c r="X19" s="202"/>
      <c r="Y19" s="203"/>
      <c r="Z19" s="201"/>
      <c r="AA19" s="202"/>
      <c r="AB19" s="203"/>
      <c r="AC19" s="201"/>
      <c r="AD19" s="202"/>
      <c r="AE19" s="203"/>
      <c r="AF19" s="201"/>
      <c r="AG19" s="202"/>
      <c r="AH19" s="203"/>
      <c r="AI19" s="201"/>
      <c r="AJ19" s="202"/>
      <c r="AK19" s="203"/>
      <c r="AL19" s="204">
        <f t="shared" si="25"/>
        <v>0</v>
      </c>
      <c r="AM19" s="596">
        <f t="shared" si="24"/>
        <v>0</v>
      </c>
      <c r="AN19" s="590"/>
      <c r="AO19" s="236"/>
      <c r="AP19" s="237"/>
      <c r="AQ19" s="238"/>
      <c r="AR19" s="243"/>
      <c r="AS19" s="239"/>
      <c r="AT19" s="240"/>
      <c r="AU19" s="241"/>
      <c r="AV19" s="242"/>
    </row>
    <row r="20" spans="1:48" ht="17.5" customHeight="1" x14ac:dyDescent="0.2">
      <c r="A20" s="598">
        <v>45673</v>
      </c>
      <c r="B20" s="201"/>
      <c r="C20" s="202"/>
      <c r="D20" s="203"/>
      <c r="E20" s="201"/>
      <c r="F20" s="202"/>
      <c r="G20" s="203"/>
      <c r="H20" s="201"/>
      <c r="I20" s="202"/>
      <c r="J20" s="203"/>
      <c r="K20" s="201"/>
      <c r="L20" s="202"/>
      <c r="M20" s="203"/>
      <c r="N20" s="201"/>
      <c r="O20" s="202"/>
      <c r="P20" s="203"/>
      <c r="Q20" s="201"/>
      <c r="R20" s="202"/>
      <c r="S20" s="203"/>
      <c r="T20" s="201"/>
      <c r="U20" s="202"/>
      <c r="V20" s="203"/>
      <c r="W20" s="201"/>
      <c r="X20" s="202"/>
      <c r="Y20" s="203"/>
      <c r="Z20" s="201"/>
      <c r="AA20" s="202"/>
      <c r="AB20" s="203"/>
      <c r="AC20" s="201"/>
      <c r="AD20" s="202"/>
      <c r="AE20" s="203"/>
      <c r="AF20" s="201"/>
      <c r="AG20" s="202"/>
      <c r="AH20" s="203"/>
      <c r="AI20" s="201"/>
      <c r="AJ20" s="202"/>
      <c r="AK20" s="203"/>
      <c r="AL20" s="204">
        <f t="shared" si="25"/>
        <v>0</v>
      </c>
      <c r="AM20" s="596">
        <f t="shared" si="24"/>
        <v>0</v>
      </c>
      <c r="AN20" s="590"/>
      <c r="AO20" s="236"/>
      <c r="AP20" s="237"/>
      <c r="AQ20" s="238"/>
      <c r="AR20" s="243"/>
      <c r="AS20" s="239"/>
      <c r="AT20" s="240"/>
      <c r="AU20" s="241"/>
      <c r="AV20" s="242"/>
    </row>
    <row r="21" spans="1:48" ht="17.5" customHeight="1" x14ac:dyDescent="0.2">
      <c r="A21" s="598">
        <v>45674</v>
      </c>
      <c r="B21" s="201"/>
      <c r="C21" s="202"/>
      <c r="D21" s="203"/>
      <c r="E21" s="201"/>
      <c r="F21" s="202"/>
      <c r="G21" s="203"/>
      <c r="H21" s="201"/>
      <c r="I21" s="202"/>
      <c r="J21" s="203"/>
      <c r="K21" s="201"/>
      <c r="L21" s="202"/>
      <c r="M21" s="203"/>
      <c r="N21" s="201"/>
      <c r="O21" s="202"/>
      <c r="P21" s="203"/>
      <c r="Q21" s="201"/>
      <c r="R21" s="202"/>
      <c r="S21" s="203"/>
      <c r="T21" s="201"/>
      <c r="U21" s="202"/>
      <c r="V21" s="203"/>
      <c r="W21" s="201"/>
      <c r="X21" s="202"/>
      <c r="Y21" s="203"/>
      <c r="Z21" s="201"/>
      <c r="AA21" s="202"/>
      <c r="AB21" s="203"/>
      <c r="AC21" s="201"/>
      <c r="AD21" s="202"/>
      <c r="AE21" s="203"/>
      <c r="AF21" s="201"/>
      <c r="AG21" s="202"/>
      <c r="AH21" s="203"/>
      <c r="AI21" s="201"/>
      <c r="AJ21" s="202"/>
      <c r="AK21" s="203"/>
      <c r="AL21" s="204">
        <f t="shared" si="25"/>
        <v>0</v>
      </c>
      <c r="AM21" s="596">
        <f t="shared" si="24"/>
        <v>0</v>
      </c>
      <c r="AN21" s="590"/>
      <c r="AO21" s="236"/>
      <c r="AP21" s="237"/>
      <c r="AQ21" s="238"/>
      <c r="AR21" s="243"/>
      <c r="AS21" s="239"/>
      <c r="AT21" s="240"/>
      <c r="AU21" s="241"/>
      <c r="AV21" s="242"/>
    </row>
    <row r="22" spans="1:48" ht="17.5" customHeight="1" x14ac:dyDescent="0.2">
      <c r="A22" s="598">
        <v>45675</v>
      </c>
      <c r="B22" s="201"/>
      <c r="C22" s="202"/>
      <c r="D22" s="203"/>
      <c r="E22" s="201"/>
      <c r="F22" s="202"/>
      <c r="G22" s="203"/>
      <c r="H22" s="201"/>
      <c r="I22" s="202"/>
      <c r="J22" s="203"/>
      <c r="K22" s="201"/>
      <c r="L22" s="202"/>
      <c r="M22" s="203"/>
      <c r="N22" s="201"/>
      <c r="O22" s="202"/>
      <c r="P22" s="203"/>
      <c r="Q22" s="201"/>
      <c r="R22" s="202"/>
      <c r="S22" s="203"/>
      <c r="T22" s="201"/>
      <c r="U22" s="202"/>
      <c r="V22" s="203"/>
      <c r="W22" s="201"/>
      <c r="X22" s="202"/>
      <c r="Y22" s="203"/>
      <c r="Z22" s="201"/>
      <c r="AA22" s="202"/>
      <c r="AB22" s="203"/>
      <c r="AC22" s="201"/>
      <c r="AD22" s="202"/>
      <c r="AE22" s="203"/>
      <c r="AF22" s="201"/>
      <c r="AG22" s="202"/>
      <c r="AH22" s="203"/>
      <c r="AI22" s="201"/>
      <c r="AJ22" s="202"/>
      <c r="AK22" s="203"/>
      <c r="AL22" s="204">
        <f t="shared" si="25"/>
        <v>0</v>
      </c>
      <c r="AM22" s="596">
        <f t="shared" si="24"/>
        <v>0</v>
      </c>
      <c r="AN22" s="590"/>
      <c r="AO22" s="236"/>
      <c r="AP22" s="237"/>
      <c r="AQ22" s="238"/>
      <c r="AR22" s="243"/>
      <c r="AS22" s="239"/>
      <c r="AT22" s="240"/>
      <c r="AU22" s="241"/>
      <c r="AV22" s="242"/>
    </row>
    <row r="23" spans="1:48" ht="17.5" customHeight="1" x14ac:dyDescent="0.2">
      <c r="A23" s="598">
        <v>45676</v>
      </c>
      <c r="B23" s="201"/>
      <c r="C23" s="202"/>
      <c r="D23" s="203"/>
      <c r="E23" s="201"/>
      <c r="F23" s="202"/>
      <c r="G23" s="203"/>
      <c r="H23" s="201"/>
      <c r="I23" s="202"/>
      <c r="J23" s="203"/>
      <c r="K23" s="201"/>
      <c r="L23" s="202"/>
      <c r="M23" s="203"/>
      <c r="N23" s="201"/>
      <c r="O23" s="202"/>
      <c r="P23" s="203"/>
      <c r="Q23" s="201"/>
      <c r="R23" s="202"/>
      <c r="S23" s="203"/>
      <c r="T23" s="201"/>
      <c r="U23" s="202"/>
      <c r="V23" s="203"/>
      <c r="W23" s="201"/>
      <c r="X23" s="202"/>
      <c r="Y23" s="203"/>
      <c r="Z23" s="201"/>
      <c r="AA23" s="202"/>
      <c r="AB23" s="203"/>
      <c r="AC23" s="201"/>
      <c r="AD23" s="202"/>
      <c r="AE23" s="203"/>
      <c r="AF23" s="201"/>
      <c r="AG23" s="202"/>
      <c r="AH23" s="203"/>
      <c r="AI23" s="201"/>
      <c r="AJ23" s="202"/>
      <c r="AK23" s="203"/>
      <c r="AL23" s="204">
        <f t="shared" si="25"/>
        <v>0</v>
      </c>
      <c r="AM23" s="596">
        <f t="shared" si="24"/>
        <v>0</v>
      </c>
      <c r="AN23" s="590"/>
      <c r="AO23" s="236"/>
      <c r="AP23" s="237"/>
      <c r="AQ23" s="238"/>
      <c r="AR23" s="243"/>
      <c r="AS23" s="239"/>
      <c r="AT23" s="240"/>
      <c r="AU23" s="241"/>
      <c r="AV23" s="242"/>
    </row>
    <row r="24" spans="1:48" ht="17.5" customHeight="1" x14ac:dyDescent="0.2">
      <c r="A24" s="598">
        <v>45677</v>
      </c>
      <c r="B24" s="201"/>
      <c r="C24" s="202"/>
      <c r="D24" s="203"/>
      <c r="E24" s="201"/>
      <c r="F24" s="202"/>
      <c r="G24" s="203"/>
      <c r="H24" s="201"/>
      <c r="I24" s="202"/>
      <c r="J24" s="203"/>
      <c r="K24" s="201"/>
      <c r="L24" s="202"/>
      <c r="M24" s="203"/>
      <c r="N24" s="201"/>
      <c r="O24" s="202"/>
      <c r="P24" s="203"/>
      <c r="Q24" s="201"/>
      <c r="R24" s="202"/>
      <c r="S24" s="203"/>
      <c r="T24" s="201"/>
      <c r="U24" s="202"/>
      <c r="V24" s="203"/>
      <c r="W24" s="201"/>
      <c r="X24" s="202"/>
      <c r="Y24" s="203"/>
      <c r="Z24" s="201"/>
      <c r="AA24" s="202"/>
      <c r="AB24" s="203"/>
      <c r="AC24" s="201"/>
      <c r="AD24" s="202"/>
      <c r="AE24" s="203"/>
      <c r="AF24" s="201"/>
      <c r="AG24" s="202"/>
      <c r="AH24" s="203"/>
      <c r="AI24" s="201"/>
      <c r="AJ24" s="202"/>
      <c r="AK24" s="203"/>
      <c r="AL24" s="204">
        <f t="shared" si="25"/>
        <v>0</v>
      </c>
      <c r="AM24" s="596">
        <f t="shared" si="24"/>
        <v>0</v>
      </c>
      <c r="AN24" s="590"/>
      <c r="AO24" s="236"/>
      <c r="AP24" s="237"/>
      <c r="AQ24" s="238"/>
      <c r="AR24" s="243"/>
      <c r="AS24" s="239"/>
      <c r="AT24" s="240"/>
      <c r="AU24" s="241"/>
      <c r="AV24" s="242"/>
    </row>
    <row r="25" spans="1:48" ht="17.5" customHeight="1" x14ac:dyDescent="0.2">
      <c r="A25" s="598">
        <v>45678</v>
      </c>
      <c r="B25" s="201"/>
      <c r="C25" s="202"/>
      <c r="D25" s="203"/>
      <c r="E25" s="201"/>
      <c r="F25" s="202"/>
      <c r="G25" s="203"/>
      <c r="H25" s="201"/>
      <c r="I25" s="202"/>
      <c r="J25" s="203"/>
      <c r="K25" s="201"/>
      <c r="L25" s="202"/>
      <c r="M25" s="203"/>
      <c r="N25" s="201"/>
      <c r="O25" s="202"/>
      <c r="P25" s="203"/>
      <c r="Q25" s="201"/>
      <c r="R25" s="202"/>
      <c r="S25" s="203"/>
      <c r="T25" s="201"/>
      <c r="U25" s="202"/>
      <c r="V25" s="203"/>
      <c r="W25" s="201"/>
      <c r="X25" s="202"/>
      <c r="Y25" s="203"/>
      <c r="Z25" s="201"/>
      <c r="AA25" s="202"/>
      <c r="AB25" s="203"/>
      <c r="AC25" s="201"/>
      <c r="AD25" s="202"/>
      <c r="AE25" s="203"/>
      <c r="AF25" s="201"/>
      <c r="AG25" s="202"/>
      <c r="AH25" s="203"/>
      <c r="AI25" s="201"/>
      <c r="AJ25" s="202"/>
      <c r="AK25" s="203"/>
      <c r="AL25" s="204">
        <f t="shared" si="25"/>
        <v>0</v>
      </c>
      <c r="AM25" s="596">
        <f t="shared" si="24"/>
        <v>0</v>
      </c>
      <c r="AN25" s="590"/>
      <c r="AO25" s="236"/>
      <c r="AP25" s="237"/>
      <c r="AQ25" s="238"/>
      <c r="AR25" s="243"/>
      <c r="AS25" s="239"/>
      <c r="AT25" s="240"/>
      <c r="AU25" s="241"/>
      <c r="AV25" s="242"/>
    </row>
    <row r="26" spans="1:48" ht="17.5" customHeight="1" x14ac:dyDescent="0.2">
      <c r="A26" s="598">
        <v>45679</v>
      </c>
      <c r="B26" s="201"/>
      <c r="C26" s="202"/>
      <c r="D26" s="203"/>
      <c r="E26" s="201"/>
      <c r="F26" s="202"/>
      <c r="G26" s="203"/>
      <c r="H26" s="201"/>
      <c r="I26" s="202"/>
      <c r="J26" s="203"/>
      <c r="K26" s="201"/>
      <c r="L26" s="202"/>
      <c r="M26" s="203"/>
      <c r="N26" s="201"/>
      <c r="O26" s="202"/>
      <c r="P26" s="203"/>
      <c r="Q26" s="201"/>
      <c r="R26" s="202"/>
      <c r="S26" s="203"/>
      <c r="T26" s="201"/>
      <c r="U26" s="202"/>
      <c r="V26" s="203"/>
      <c r="W26" s="201"/>
      <c r="X26" s="202"/>
      <c r="Y26" s="203"/>
      <c r="Z26" s="201"/>
      <c r="AA26" s="202"/>
      <c r="AB26" s="203"/>
      <c r="AC26" s="201"/>
      <c r="AD26" s="202"/>
      <c r="AE26" s="203"/>
      <c r="AF26" s="201"/>
      <c r="AG26" s="202"/>
      <c r="AH26" s="203"/>
      <c r="AI26" s="201"/>
      <c r="AJ26" s="202"/>
      <c r="AK26" s="203"/>
      <c r="AL26" s="204">
        <f t="shared" si="25"/>
        <v>0</v>
      </c>
      <c r="AM26" s="596">
        <f t="shared" si="24"/>
        <v>0</v>
      </c>
      <c r="AN26" s="590"/>
      <c r="AO26" s="236"/>
      <c r="AP26" s="237"/>
      <c r="AQ26" s="238"/>
      <c r="AR26" s="243"/>
      <c r="AS26" s="239"/>
      <c r="AT26" s="240"/>
      <c r="AU26" s="241"/>
      <c r="AV26" s="242"/>
    </row>
    <row r="27" spans="1:48" ht="17.5" customHeight="1" x14ac:dyDescent="0.2">
      <c r="A27" s="598">
        <v>45680</v>
      </c>
      <c r="B27" s="201"/>
      <c r="C27" s="202"/>
      <c r="D27" s="203"/>
      <c r="E27" s="201"/>
      <c r="F27" s="202"/>
      <c r="G27" s="203"/>
      <c r="H27" s="201"/>
      <c r="I27" s="202"/>
      <c r="J27" s="203"/>
      <c r="K27" s="201"/>
      <c r="L27" s="202"/>
      <c r="M27" s="203"/>
      <c r="N27" s="201"/>
      <c r="O27" s="202"/>
      <c r="P27" s="203"/>
      <c r="Q27" s="201"/>
      <c r="R27" s="202"/>
      <c r="S27" s="203"/>
      <c r="T27" s="201"/>
      <c r="U27" s="202"/>
      <c r="V27" s="203"/>
      <c r="W27" s="201"/>
      <c r="X27" s="202"/>
      <c r="Y27" s="203"/>
      <c r="Z27" s="201"/>
      <c r="AA27" s="202"/>
      <c r="AB27" s="203"/>
      <c r="AC27" s="201"/>
      <c r="AD27" s="202"/>
      <c r="AE27" s="203"/>
      <c r="AF27" s="201"/>
      <c r="AG27" s="202"/>
      <c r="AH27" s="203"/>
      <c r="AI27" s="201"/>
      <c r="AJ27" s="202"/>
      <c r="AK27" s="203"/>
      <c r="AL27" s="204">
        <f t="shared" si="25"/>
        <v>0</v>
      </c>
      <c r="AM27" s="596">
        <f t="shared" si="24"/>
        <v>0</v>
      </c>
      <c r="AN27" s="590"/>
      <c r="AO27" s="236"/>
      <c r="AP27" s="237"/>
      <c r="AQ27" s="238"/>
      <c r="AR27" s="243"/>
      <c r="AS27" s="239"/>
      <c r="AT27" s="240"/>
      <c r="AU27" s="241"/>
      <c r="AV27" s="242"/>
    </row>
    <row r="28" spans="1:48" ht="17.5" customHeight="1" x14ac:dyDescent="0.2">
      <c r="A28" s="598">
        <v>45681</v>
      </c>
      <c r="B28" s="201"/>
      <c r="C28" s="202"/>
      <c r="D28" s="203"/>
      <c r="E28" s="201"/>
      <c r="F28" s="202"/>
      <c r="G28" s="203"/>
      <c r="H28" s="201"/>
      <c r="I28" s="202"/>
      <c r="J28" s="203"/>
      <c r="K28" s="201"/>
      <c r="L28" s="202"/>
      <c r="M28" s="203"/>
      <c r="N28" s="201"/>
      <c r="O28" s="202"/>
      <c r="P28" s="203"/>
      <c r="Q28" s="201"/>
      <c r="R28" s="202"/>
      <c r="S28" s="203"/>
      <c r="T28" s="201"/>
      <c r="U28" s="202"/>
      <c r="V28" s="203"/>
      <c r="W28" s="201"/>
      <c r="X28" s="202"/>
      <c r="Y28" s="203"/>
      <c r="Z28" s="201"/>
      <c r="AA28" s="202"/>
      <c r="AB28" s="203"/>
      <c r="AC28" s="201"/>
      <c r="AD28" s="202"/>
      <c r="AE28" s="203"/>
      <c r="AF28" s="201"/>
      <c r="AG28" s="202"/>
      <c r="AH28" s="203"/>
      <c r="AI28" s="201"/>
      <c r="AJ28" s="202"/>
      <c r="AK28" s="203"/>
      <c r="AL28" s="204">
        <f t="shared" si="25"/>
        <v>0</v>
      </c>
      <c r="AM28" s="596">
        <f t="shared" si="24"/>
        <v>0</v>
      </c>
      <c r="AN28" s="590"/>
      <c r="AO28" s="236"/>
      <c r="AP28" s="237"/>
      <c r="AQ28" s="238"/>
      <c r="AR28" s="243"/>
      <c r="AS28" s="239"/>
      <c r="AT28" s="240"/>
      <c r="AU28" s="241"/>
      <c r="AV28" s="242"/>
    </row>
    <row r="29" spans="1:48" ht="17.5" customHeight="1" x14ac:dyDescent="0.2">
      <c r="A29" s="598">
        <v>45682</v>
      </c>
      <c r="B29" s="201"/>
      <c r="C29" s="202"/>
      <c r="D29" s="203"/>
      <c r="E29" s="201"/>
      <c r="F29" s="202"/>
      <c r="G29" s="203"/>
      <c r="H29" s="201"/>
      <c r="I29" s="202"/>
      <c r="J29" s="203"/>
      <c r="K29" s="201"/>
      <c r="L29" s="202"/>
      <c r="M29" s="203"/>
      <c r="N29" s="201"/>
      <c r="O29" s="202"/>
      <c r="P29" s="203"/>
      <c r="Q29" s="201"/>
      <c r="R29" s="202"/>
      <c r="S29" s="203"/>
      <c r="T29" s="201"/>
      <c r="U29" s="202"/>
      <c r="V29" s="203"/>
      <c r="W29" s="201"/>
      <c r="X29" s="202"/>
      <c r="Y29" s="203"/>
      <c r="Z29" s="201"/>
      <c r="AA29" s="202"/>
      <c r="AB29" s="203"/>
      <c r="AC29" s="201"/>
      <c r="AD29" s="202"/>
      <c r="AE29" s="203"/>
      <c r="AF29" s="201"/>
      <c r="AG29" s="202"/>
      <c r="AH29" s="203"/>
      <c r="AI29" s="201"/>
      <c r="AJ29" s="202"/>
      <c r="AK29" s="203"/>
      <c r="AL29" s="204">
        <f t="shared" si="25"/>
        <v>0</v>
      </c>
      <c r="AM29" s="596">
        <f t="shared" si="24"/>
        <v>0</v>
      </c>
      <c r="AN29" s="590"/>
      <c r="AO29" s="236"/>
      <c r="AP29" s="237"/>
      <c r="AQ29" s="238"/>
      <c r="AR29" s="243"/>
      <c r="AS29" s="239"/>
      <c r="AT29" s="240"/>
      <c r="AU29" s="241"/>
      <c r="AV29" s="242"/>
    </row>
    <row r="30" spans="1:48" ht="17.5" customHeight="1" x14ac:dyDescent="0.2">
      <c r="A30" s="598">
        <v>45683</v>
      </c>
      <c r="B30" s="201"/>
      <c r="C30" s="202"/>
      <c r="D30" s="203"/>
      <c r="E30" s="201"/>
      <c r="F30" s="202"/>
      <c r="G30" s="203"/>
      <c r="H30" s="201"/>
      <c r="I30" s="202"/>
      <c r="J30" s="203"/>
      <c r="K30" s="201"/>
      <c r="L30" s="202"/>
      <c r="M30" s="203"/>
      <c r="N30" s="201"/>
      <c r="O30" s="202"/>
      <c r="P30" s="203"/>
      <c r="Q30" s="201"/>
      <c r="R30" s="202"/>
      <c r="S30" s="203"/>
      <c r="T30" s="201"/>
      <c r="U30" s="202"/>
      <c r="V30" s="203"/>
      <c r="W30" s="201"/>
      <c r="X30" s="202"/>
      <c r="Y30" s="203"/>
      <c r="Z30" s="201"/>
      <c r="AA30" s="202"/>
      <c r="AB30" s="203"/>
      <c r="AC30" s="201"/>
      <c r="AD30" s="202"/>
      <c r="AE30" s="203"/>
      <c r="AF30" s="201"/>
      <c r="AG30" s="202"/>
      <c r="AH30" s="203"/>
      <c r="AI30" s="201"/>
      <c r="AJ30" s="202"/>
      <c r="AK30" s="203"/>
      <c r="AL30" s="204">
        <f t="shared" si="25"/>
        <v>0</v>
      </c>
      <c r="AM30" s="596">
        <f t="shared" si="24"/>
        <v>0</v>
      </c>
      <c r="AN30" s="590"/>
      <c r="AO30" s="236"/>
      <c r="AP30" s="237"/>
      <c r="AQ30" s="238"/>
      <c r="AR30" s="243"/>
      <c r="AS30" s="239"/>
      <c r="AT30" s="240"/>
      <c r="AU30" s="241"/>
      <c r="AV30" s="242"/>
    </row>
    <row r="31" spans="1:48" ht="17.5" customHeight="1" x14ac:dyDescent="0.2">
      <c r="A31" s="598">
        <v>45684</v>
      </c>
      <c r="B31" s="201"/>
      <c r="C31" s="202"/>
      <c r="D31" s="203"/>
      <c r="E31" s="201"/>
      <c r="F31" s="202"/>
      <c r="G31" s="203"/>
      <c r="H31" s="201"/>
      <c r="I31" s="202"/>
      <c r="J31" s="203"/>
      <c r="K31" s="201"/>
      <c r="L31" s="202"/>
      <c r="M31" s="203"/>
      <c r="N31" s="201"/>
      <c r="O31" s="202"/>
      <c r="P31" s="203"/>
      <c r="Q31" s="201"/>
      <c r="R31" s="202"/>
      <c r="S31" s="203"/>
      <c r="T31" s="201"/>
      <c r="U31" s="202"/>
      <c r="V31" s="203"/>
      <c r="W31" s="201"/>
      <c r="X31" s="202"/>
      <c r="Y31" s="203"/>
      <c r="Z31" s="201"/>
      <c r="AA31" s="202"/>
      <c r="AB31" s="203"/>
      <c r="AC31" s="201"/>
      <c r="AD31" s="202"/>
      <c r="AE31" s="203"/>
      <c r="AF31" s="201"/>
      <c r="AG31" s="202"/>
      <c r="AH31" s="203"/>
      <c r="AI31" s="201"/>
      <c r="AJ31" s="202"/>
      <c r="AK31" s="203"/>
      <c r="AL31" s="204">
        <f t="shared" si="25"/>
        <v>0</v>
      </c>
      <c r="AM31" s="596">
        <f t="shared" si="24"/>
        <v>0</v>
      </c>
      <c r="AN31" s="590"/>
      <c r="AO31" s="236"/>
      <c r="AP31" s="237"/>
      <c r="AQ31" s="238"/>
      <c r="AR31" s="243"/>
      <c r="AS31" s="239"/>
      <c r="AT31" s="240"/>
      <c r="AU31" s="241"/>
      <c r="AV31" s="242"/>
    </row>
    <row r="32" spans="1:48" ht="17.5" customHeight="1" x14ac:dyDescent="0.2">
      <c r="A32" s="598">
        <v>45685</v>
      </c>
      <c r="B32" s="201"/>
      <c r="C32" s="202"/>
      <c r="D32" s="203"/>
      <c r="E32" s="201"/>
      <c r="F32" s="202"/>
      <c r="G32" s="203"/>
      <c r="H32" s="201"/>
      <c r="I32" s="202"/>
      <c r="J32" s="203"/>
      <c r="K32" s="201"/>
      <c r="L32" s="202"/>
      <c r="M32" s="203"/>
      <c r="N32" s="201"/>
      <c r="O32" s="202"/>
      <c r="P32" s="203"/>
      <c r="Q32" s="201"/>
      <c r="R32" s="202"/>
      <c r="S32" s="203"/>
      <c r="T32" s="201"/>
      <c r="U32" s="202"/>
      <c r="V32" s="203"/>
      <c r="W32" s="201"/>
      <c r="X32" s="202"/>
      <c r="Y32" s="203"/>
      <c r="Z32" s="201"/>
      <c r="AA32" s="202"/>
      <c r="AB32" s="203"/>
      <c r="AC32" s="201"/>
      <c r="AD32" s="202"/>
      <c r="AE32" s="203"/>
      <c r="AF32" s="201"/>
      <c r="AG32" s="202"/>
      <c r="AH32" s="203"/>
      <c r="AI32" s="201"/>
      <c r="AJ32" s="202"/>
      <c r="AK32" s="203"/>
      <c r="AL32" s="204">
        <f t="shared" si="25"/>
        <v>0</v>
      </c>
      <c r="AM32" s="596">
        <f t="shared" si="24"/>
        <v>0</v>
      </c>
      <c r="AN32" s="590"/>
      <c r="AO32" s="236"/>
      <c r="AP32" s="237"/>
      <c r="AQ32" s="238"/>
      <c r="AR32" s="243"/>
      <c r="AS32" s="239"/>
      <c r="AT32" s="240"/>
      <c r="AU32" s="241"/>
      <c r="AV32" s="242"/>
    </row>
    <row r="33" spans="1:48" ht="17.5" customHeight="1" x14ac:dyDescent="0.2">
      <c r="A33" s="598">
        <v>45686</v>
      </c>
      <c r="B33" s="201"/>
      <c r="C33" s="202"/>
      <c r="D33" s="203"/>
      <c r="E33" s="201"/>
      <c r="F33" s="202"/>
      <c r="G33" s="203"/>
      <c r="H33" s="201"/>
      <c r="I33" s="202"/>
      <c r="J33" s="203"/>
      <c r="K33" s="201"/>
      <c r="L33" s="202"/>
      <c r="M33" s="203"/>
      <c r="N33" s="201"/>
      <c r="O33" s="202"/>
      <c r="P33" s="203"/>
      <c r="Q33" s="201"/>
      <c r="R33" s="202"/>
      <c r="S33" s="203"/>
      <c r="T33" s="201"/>
      <c r="U33" s="202"/>
      <c r="V33" s="203"/>
      <c r="W33" s="201"/>
      <c r="X33" s="202"/>
      <c r="Y33" s="203"/>
      <c r="Z33" s="201"/>
      <c r="AA33" s="202"/>
      <c r="AB33" s="203"/>
      <c r="AC33" s="201"/>
      <c r="AD33" s="202"/>
      <c r="AE33" s="203"/>
      <c r="AF33" s="201"/>
      <c r="AG33" s="202"/>
      <c r="AH33" s="203"/>
      <c r="AI33" s="201"/>
      <c r="AJ33" s="202"/>
      <c r="AK33" s="203"/>
      <c r="AL33" s="204">
        <f t="shared" si="25"/>
        <v>0</v>
      </c>
      <c r="AM33" s="596">
        <f t="shared" si="24"/>
        <v>0</v>
      </c>
      <c r="AN33" s="590"/>
      <c r="AO33" s="236"/>
      <c r="AP33" s="237"/>
      <c r="AQ33" s="238"/>
      <c r="AR33" s="243"/>
      <c r="AS33" s="239"/>
      <c r="AT33" s="240"/>
      <c r="AU33" s="241"/>
      <c r="AV33" s="242"/>
    </row>
    <row r="34" spans="1:48" ht="17.5" customHeight="1" x14ac:dyDescent="0.2">
      <c r="A34" s="598">
        <v>45687</v>
      </c>
      <c r="B34" s="201"/>
      <c r="C34" s="202"/>
      <c r="D34" s="203"/>
      <c r="E34" s="201"/>
      <c r="F34" s="202"/>
      <c r="G34" s="203"/>
      <c r="H34" s="201"/>
      <c r="I34" s="202"/>
      <c r="J34" s="203"/>
      <c r="K34" s="201"/>
      <c r="L34" s="202"/>
      <c r="M34" s="203"/>
      <c r="N34" s="201"/>
      <c r="O34" s="202"/>
      <c r="P34" s="203"/>
      <c r="Q34" s="201"/>
      <c r="R34" s="202"/>
      <c r="S34" s="203"/>
      <c r="T34" s="201"/>
      <c r="U34" s="202"/>
      <c r="V34" s="203"/>
      <c r="W34" s="201"/>
      <c r="X34" s="202"/>
      <c r="Y34" s="203"/>
      <c r="Z34" s="201"/>
      <c r="AA34" s="202"/>
      <c r="AB34" s="203"/>
      <c r="AC34" s="201"/>
      <c r="AD34" s="202"/>
      <c r="AE34" s="203"/>
      <c r="AF34" s="201"/>
      <c r="AG34" s="202"/>
      <c r="AH34" s="203"/>
      <c r="AI34" s="201"/>
      <c r="AJ34" s="202"/>
      <c r="AK34" s="203"/>
      <c r="AL34" s="204">
        <f t="shared" si="25"/>
        <v>0</v>
      </c>
      <c r="AM34" s="596">
        <f t="shared" si="24"/>
        <v>0</v>
      </c>
      <c r="AN34" s="590"/>
      <c r="AO34" s="236"/>
      <c r="AP34" s="237"/>
      <c r="AQ34" s="238"/>
      <c r="AR34" s="243"/>
      <c r="AS34" s="239"/>
      <c r="AT34" s="240"/>
      <c r="AU34" s="241"/>
      <c r="AV34" s="242"/>
    </row>
    <row r="35" spans="1:48" ht="17.5" customHeight="1" x14ac:dyDescent="0.2">
      <c r="A35" s="598">
        <v>45688</v>
      </c>
      <c r="B35" s="201"/>
      <c r="C35" s="202"/>
      <c r="D35" s="203"/>
      <c r="E35" s="201"/>
      <c r="F35" s="202"/>
      <c r="G35" s="203"/>
      <c r="H35" s="201"/>
      <c r="I35" s="202"/>
      <c r="J35" s="203"/>
      <c r="K35" s="201"/>
      <c r="L35" s="202"/>
      <c r="M35" s="203"/>
      <c r="N35" s="201"/>
      <c r="O35" s="202"/>
      <c r="P35" s="203"/>
      <c r="Q35" s="201"/>
      <c r="R35" s="202"/>
      <c r="S35" s="203"/>
      <c r="T35" s="201"/>
      <c r="U35" s="202"/>
      <c r="V35" s="203"/>
      <c r="W35" s="201"/>
      <c r="X35" s="202"/>
      <c r="Y35" s="203"/>
      <c r="Z35" s="201"/>
      <c r="AA35" s="202"/>
      <c r="AB35" s="203"/>
      <c r="AC35" s="201"/>
      <c r="AD35" s="202"/>
      <c r="AE35" s="203"/>
      <c r="AF35" s="201"/>
      <c r="AG35" s="202"/>
      <c r="AH35" s="203"/>
      <c r="AI35" s="201"/>
      <c r="AJ35" s="202"/>
      <c r="AK35" s="203"/>
      <c r="AL35" s="204">
        <f t="shared" si="25"/>
        <v>0</v>
      </c>
      <c r="AM35" s="596">
        <f t="shared" si="24"/>
        <v>0</v>
      </c>
      <c r="AN35" s="590"/>
      <c r="AO35" s="236"/>
      <c r="AP35" s="237"/>
      <c r="AQ35" s="238"/>
      <c r="AR35" s="243"/>
      <c r="AS35" s="239"/>
      <c r="AT35" s="240"/>
      <c r="AU35" s="241"/>
      <c r="AV35" s="242"/>
    </row>
    <row r="36" spans="1:48" ht="17.5" customHeight="1" x14ac:dyDescent="0.2">
      <c r="A36" s="336">
        <v>45689</v>
      </c>
      <c r="B36" s="201"/>
      <c r="C36" s="202"/>
      <c r="D36" s="203"/>
      <c r="E36" s="201"/>
      <c r="F36" s="202"/>
      <c r="G36" s="203"/>
      <c r="H36" s="201"/>
      <c r="I36" s="202"/>
      <c r="J36" s="203"/>
      <c r="K36" s="201"/>
      <c r="L36" s="202"/>
      <c r="M36" s="203"/>
      <c r="N36" s="201"/>
      <c r="O36" s="202"/>
      <c r="P36" s="203"/>
      <c r="Q36" s="201"/>
      <c r="R36" s="202"/>
      <c r="S36" s="203"/>
      <c r="T36" s="201"/>
      <c r="U36" s="202"/>
      <c r="V36" s="203"/>
      <c r="W36" s="201"/>
      <c r="X36" s="202"/>
      <c r="Y36" s="203"/>
      <c r="Z36" s="201"/>
      <c r="AA36" s="202"/>
      <c r="AB36" s="203"/>
      <c r="AC36" s="201"/>
      <c r="AD36" s="202"/>
      <c r="AE36" s="203"/>
      <c r="AF36" s="201"/>
      <c r="AG36" s="202"/>
      <c r="AH36" s="203"/>
      <c r="AI36" s="201"/>
      <c r="AJ36" s="202"/>
      <c r="AK36" s="203"/>
      <c r="AL36" s="204">
        <f t="shared" si="25"/>
        <v>0</v>
      </c>
      <c r="AM36" s="596">
        <f t="shared" si="24"/>
        <v>0</v>
      </c>
      <c r="AN36" s="590"/>
      <c r="AO36" s="236"/>
      <c r="AP36" s="237"/>
      <c r="AQ36" s="238"/>
      <c r="AR36" s="243"/>
      <c r="AS36" s="239"/>
      <c r="AT36" s="240"/>
      <c r="AU36" s="241"/>
      <c r="AV36" s="242"/>
    </row>
    <row r="37" spans="1:48" ht="17.5" customHeight="1" x14ac:dyDescent="0.2">
      <c r="A37" s="336">
        <v>45690</v>
      </c>
      <c r="B37" s="201"/>
      <c r="C37" s="202"/>
      <c r="D37" s="203"/>
      <c r="E37" s="201"/>
      <c r="F37" s="202"/>
      <c r="G37" s="203"/>
      <c r="H37" s="201"/>
      <c r="I37" s="202"/>
      <c r="J37" s="203"/>
      <c r="K37" s="201"/>
      <c r="L37" s="202"/>
      <c r="M37" s="203"/>
      <c r="N37" s="201"/>
      <c r="O37" s="202"/>
      <c r="P37" s="203"/>
      <c r="Q37" s="201"/>
      <c r="R37" s="202"/>
      <c r="S37" s="203"/>
      <c r="T37" s="201"/>
      <c r="U37" s="202"/>
      <c r="V37" s="203"/>
      <c r="W37" s="201"/>
      <c r="X37" s="202"/>
      <c r="Y37" s="203"/>
      <c r="Z37" s="201"/>
      <c r="AA37" s="202"/>
      <c r="AB37" s="203"/>
      <c r="AC37" s="201"/>
      <c r="AD37" s="202"/>
      <c r="AE37" s="203"/>
      <c r="AF37" s="201"/>
      <c r="AG37" s="202"/>
      <c r="AH37" s="203"/>
      <c r="AI37" s="201"/>
      <c r="AJ37" s="202"/>
      <c r="AK37" s="203"/>
      <c r="AL37" s="204">
        <f t="shared" si="25"/>
        <v>0</v>
      </c>
      <c r="AM37" s="596">
        <f t="shared" si="24"/>
        <v>0</v>
      </c>
      <c r="AN37" s="590"/>
      <c r="AO37" s="236"/>
      <c r="AP37" s="237"/>
      <c r="AQ37" s="238"/>
      <c r="AR37" s="243"/>
      <c r="AS37" s="239"/>
      <c r="AT37" s="240"/>
      <c r="AU37" s="241"/>
      <c r="AV37" s="242"/>
    </row>
    <row r="38" spans="1:48" ht="17.5" customHeight="1" x14ac:dyDescent="0.2">
      <c r="A38" s="336">
        <v>45691</v>
      </c>
      <c r="B38" s="201"/>
      <c r="C38" s="202"/>
      <c r="D38" s="203"/>
      <c r="E38" s="201"/>
      <c r="F38" s="202"/>
      <c r="G38" s="203"/>
      <c r="H38" s="201"/>
      <c r="I38" s="202"/>
      <c r="J38" s="203"/>
      <c r="K38" s="201"/>
      <c r="L38" s="202"/>
      <c r="M38" s="203"/>
      <c r="N38" s="201"/>
      <c r="O38" s="202"/>
      <c r="P38" s="203"/>
      <c r="Q38" s="201"/>
      <c r="R38" s="202"/>
      <c r="S38" s="203"/>
      <c r="T38" s="201"/>
      <c r="U38" s="202"/>
      <c r="V38" s="203"/>
      <c r="W38" s="201"/>
      <c r="X38" s="202"/>
      <c r="Y38" s="203"/>
      <c r="Z38" s="201"/>
      <c r="AA38" s="202"/>
      <c r="AB38" s="203"/>
      <c r="AC38" s="201"/>
      <c r="AD38" s="202"/>
      <c r="AE38" s="203"/>
      <c r="AF38" s="201"/>
      <c r="AG38" s="202"/>
      <c r="AH38" s="203"/>
      <c r="AI38" s="201"/>
      <c r="AJ38" s="202"/>
      <c r="AK38" s="203"/>
      <c r="AL38" s="204">
        <f t="shared" si="25"/>
        <v>0</v>
      </c>
      <c r="AM38" s="596">
        <f t="shared" si="24"/>
        <v>0</v>
      </c>
      <c r="AN38" s="590"/>
      <c r="AO38" s="236"/>
      <c r="AP38" s="237"/>
      <c r="AQ38" s="238"/>
      <c r="AR38" s="243"/>
      <c r="AS38" s="239"/>
      <c r="AT38" s="240"/>
      <c r="AU38" s="241"/>
      <c r="AV38" s="242"/>
    </row>
    <row r="39" spans="1:48" ht="17.5" customHeight="1" x14ac:dyDescent="0.2">
      <c r="A39" s="336">
        <v>45692</v>
      </c>
      <c r="B39" s="201"/>
      <c r="C39" s="202"/>
      <c r="D39" s="203"/>
      <c r="E39" s="201"/>
      <c r="F39" s="202"/>
      <c r="G39" s="203"/>
      <c r="H39" s="201"/>
      <c r="I39" s="202"/>
      <c r="J39" s="203"/>
      <c r="K39" s="201"/>
      <c r="L39" s="202"/>
      <c r="M39" s="203"/>
      <c r="N39" s="201"/>
      <c r="O39" s="202"/>
      <c r="P39" s="203"/>
      <c r="Q39" s="201"/>
      <c r="R39" s="202"/>
      <c r="S39" s="203"/>
      <c r="T39" s="201"/>
      <c r="U39" s="202"/>
      <c r="V39" s="203"/>
      <c r="W39" s="201"/>
      <c r="X39" s="202"/>
      <c r="Y39" s="203"/>
      <c r="Z39" s="201"/>
      <c r="AA39" s="202"/>
      <c r="AB39" s="203"/>
      <c r="AC39" s="201"/>
      <c r="AD39" s="202"/>
      <c r="AE39" s="203"/>
      <c r="AF39" s="201"/>
      <c r="AG39" s="202"/>
      <c r="AH39" s="203"/>
      <c r="AI39" s="201"/>
      <c r="AJ39" s="202"/>
      <c r="AK39" s="203"/>
      <c r="AL39" s="204">
        <f t="shared" si="25"/>
        <v>0</v>
      </c>
      <c r="AM39" s="596">
        <f t="shared" si="24"/>
        <v>0</v>
      </c>
      <c r="AN39" s="590"/>
      <c r="AO39" s="236"/>
      <c r="AP39" s="237"/>
      <c r="AQ39" s="238"/>
      <c r="AR39" s="243"/>
      <c r="AS39" s="239"/>
      <c r="AT39" s="240"/>
      <c r="AU39" s="241"/>
      <c r="AV39" s="242"/>
    </row>
    <row r="40" spans="1:48" ht="17.5" customHeight="1" x14ac:dyDescent="0.2">
      <c r="A40" s="336">
        <v>45693</v>
      </c>
      <c r="B40" s="201"/>
      <c r="C40" s="202"/>
      <c r="D40" s="203"/>
      <c r="E40" s="201"/>
      <c r="F40" s="202"/>
      <c r="G40" s="203"/>
      <c r="H40" s="201"/>
      <c r="I40" s="202"/>
      <c r="J40" s="203"/>
      <c r="K40" s="201"/>
      <c r="L40" s="202"/>
      <c r="M40" s="203"/>
      <c r="N40" s="201"/>
      <c r="O40" s="202"/>
      <c r="P40" s="203"/>
      <c r="Q40" s="201"/>
      <c r="R40" s="202"/>
      <c r="S40" s="203"/>
      <c r="T40" s="201"/>
      <c r="U40" s="202"/>
      <c r="V40" s="203"/>
      <c r="W40" s="201"/>
      <c r="X40" s="202"/>
      <c r="Y40" s="203"/>
      <c r="Z40" s="201"/>
      <c r="AA40" s="202"/>
      <c r="AB40" s="203"/>
      <c r="AC40" s="201"/>
      <c r="AD40" s="202"/>
      <c r="AE40" s="203"/>
      <c r="AF40" s="201"/>
      <c r="AG40" s="202"/>
      <c r="AH40" s="203"/>
      <c r="AI40" s="201"/>
      <c r="AJ40" s="202"/>
      <c r="AK40" s="203"/>
      <c r="AL40" s="204">
        <f t="shared" si="25"/>
        <v>0</v>
      </c>
      <c r="AM40" s="596">
        <f t="shared" si="24"/>
        <v>0</v>
      </c>
      <c r="AN40" s="590"/>
      <c r="AO40" s="236"/>
      <c r="AP40" s="237"/>
      <c r="AQ40" s="238"/>
      <c r="AR40" s="243"/>
      <c r="AS40" s="239"/>
      <c r="AT40" s="240"/>
      <c r="AU40" s="241"/>
      <c r="AV40" s="242"/>
    </row>
    <row r="41" spans="1:48" ht="17.5" customHeight="1" x14ac:dyDescent="0.2">
      <c r="A41" s="336">
        <v>45694</v>
      </c>
      <c r="B41" s="201"/>
      <c r="C41" s="202"/>
      <c r="D41" s="203"/>
      <c r="E41" s="201"/>
      <c r="F41" s="202"/>
      <c r="G41" s="203"/>
      <c r="H41" s="201"/>
      <c r="I41" s="202"/>
      <c r="J41" s="203"/>
      <c r="K41" s="201"/>
      <c r="L41" s="202"/>
      <c r="M41" s="203"/>
      <c r="N41" s="201"/>
      <c r="O41" s="202"/>
      <c r="P41" s="203"/>
      <c r="Q41" s="201"/>
      <c r="R41" s="202"/>
      <c r="S41" s="203"/>
      <c r="T41" s="201"/>
      <c r="U41" s="202"/>
      <c r="V41" s="203"/>
      <c r="W41" s="201"/>
      <c r="X41" s="202"/>
      <c r="Y41" s="203"/>
      <c r="Z41" s="201"/>
      <c r="AA41" s="202"/>
      <c r="AB41" s="203"/>
      <c r="AC41" s="201"/>
      <c r="AD41" s="202"/>
      <c r="AE41" s="203"/>
      <c r="AF41" s="201"/>
      <c r="AG41" s="202"/>
      <c r="AH41" s="203"/>
      <c r="AI41" s="201"/>
      <c r="AJ41" s="202"/>
      <c r="AK41" s="203"/>
      <c r="AL41" s="204">
        <f t="shared" si="25"/>
        <v>0</v>
      </c>
      <c r="AM41" s="596">
        <f t="shared" si="24"/>
        <v>0</v>
      </c>
      <c r="AN41" s="590"/>
      <c r="AO41" s="236"/>
      <c r="AP41" s="237"/>
      <c r="AQ41" s="238"/>
      <c r="AR41" s="243"/>
      <c r="AS41" s="239"/>
      <c r="AT41" s="240"/>
      <c r="AU41" s="241"/>
      <c r="AV41" s="242"/>
    </row>
    <row r="42" spans="1:48" ht="17.5" customHeight="1" x14ac:dyDescent="0.2">
      <c r="A42" s="336">
        <v>45695</v>
      </c>
      <c r="B42" s="201"/>
      <c r="C42" s="202"/>
      <c r="D42" s="203"/>
      <c r="E42" s="201"/>
      <c r="F42" s="202"/>
      <c r="G42" s="203"/>
      <c r="H42" s="201"/>
      <c r="I42" s="202"/>
      <c r="J42" s="203"/>
      <c r="K42" s="201"/>
      <c r="L42" s="202"/>
      <c r="M42" s="203"/>
      <c r="N42" s="201"/>
      <c r="O42" s="202"/>
      <c r="P42" s="203"/>
      <c r="Q42" s="201"/>
      <c r="R42" s="202"/>
      <c r="S42" s="203"/>
      <c r="T42" s="201"/>
      <c r="U42" s="202"/>
      <c r="V42" s="203"/>
      <c r="W42" s="201"/>
      <c r="X42" s="202"/>
      <c r="Y42" s="203"/>
      <c r="Z42" s="201"/>
      <c r="AA42" s="202"/>
      <c r="AB42" s="203"/>
      <c r="AC42" s="201"/>
      <c r="AD42" s="202"/>
      <c r="AE42" s="203"/>
      <c r="AF42" s="201"/>
      <c r="AG42" s="202"/>
      <c r="AH42" s="203"/>
      <c r="AI42" s="201"/>
      <c r="AJ42" s="202"/>
      <c r="AK42" s="203"/>
      <c r="AL42" s="204">
        <f t="shared" si="25"/>
        <v>0</v>
      </c>
      <c r="AM42" s="596">
        <f t="shared" si="24"/>
        <v>0</v>
      </c>
      <c r="AN42" s="590"/>
      <c r="AO42" s="236"/>
      <c r="AP42" s="237"/>
      <c r="AQ42" s="238"/>
      <c r="AR42" s="243"/>
      <c r="AS42" s="239"/>
      <c r="AT42" s="240"/>
      <c r="AU42" s="241"/>
      <c r="AV42" s="242"/>
    </row>
    <row r="43" spans="1:48" ht="17.5" customHeight="1" x14ac:dyDescent="0.2">
      <c r="A43" s="336">
        <v>45696</v>
      </c>
      <c r="B43" s="201"/>
      <c r="C43" s="202"/>
      <c r="D43" s="203"/>
      <c r="E43" s="201"/>
      <c r="F43" s="202"/>
      <c r="G43" s="203"/>
      <c r="H43" s="201"/>
      <c r="I43" s="202"/>
      <c r="J43" s="203"/>
      <c r="K43" s="201"/>
      <c r="L43" s="202"/>
      <c r="M43" s="203"/>
      <c r="N43" s="201"/>
      <c r="O43" s="202"/>
      <c r="P43" s="203"/>
      <c r="Q43" s="201"/>
      <c r="R43" s="202"/>
      <c r="S43" s="203"/>
      <c r="T43" s="201"/>
      <c r="U43" s="202"/>
      <c r="V43" s="203"/>
      <c r="W43" s="201"/>
      <c r="X43" s="202"/>
      <c r="Y43" s="203"/>
      <c r="Z43" s="201"/>
      <c r="AA43" s="202"/>
      <c r="AB43" s="203"/>
      <c r="AC43" s="201"/>
      <c r="AD43" s="202"/>
      <c r="AE43" s="203"/>
      <c r="AF43" s="201"/>
      <c r="AG43" s="202"/>
      <c r="AH43" s="203"/>
      <c r="AI43" s="201"/>
      <c r="AJ43" s="202"/>
      <c r="AK43" s="203"/>
      <c r="AL43" s="204">
        <f t="shared" si="25"/>
        <v>0</v>
      </c>
      <c r="AM43" s="596">
        <f t="shared" si="24"/>
        <v>0</v>
      </c>
      <c r="AN43" s="590"/>
      <c r="AO43" s="236"/>
      <c r="AP43" s="237"/>
      <c r="AQ43" s="238"/>
      <c r="AR43" s="243"/>
      <c r="AS43" s="239"/>
      <c r="AT43" s="240"/>
      <c r="AU43" s="241"/>
      <c r="AV43" s="242"/>
    </row>
    <row r="44" spans="1:48" ht="17.5" customHeight="1" x14ac:dyDescent="0.2">
      <c r="A44" s="336">
        <v>45697</v>
      </c>
      <c r="B44" s="201"/>
      <c r="C44" s="202"/>
      <c r="D44" s="203"/>
      <c r="E44" s="201"/>
      <c r="F44" s="202"/>
      <c r="G44" s="203"/>
      <c r="H44" s="201"/>
      <c r="I44" s="202"/>
      <c r="J44" s="203"/>
      <c r="K44" s="201"/>
      <c r="L44" s="202"/>
      <c r="M44" s="203"/>
      <c r="N44" s="201"/>
      <c r="O44" s="202"/>
      <c r="P44" s="203"/>
      <c r="Q44" s="201"/>
      <c r="R44" s="202"/>
      <c r="S44" s="203"/>
      <c r="T44" s="201"/>
      <c r="U44" s="202"/>
      <c r="V44" s="203"/>
      <c r="W44" s="201"/>
      <c r="X44" s="202"/>
      <c r="Y44" s="203"/>
      <c r="Z44" s="201"/>
      <c r="AA44" s="202"/>
      <c r="AB44" s="203"/>
      <c r="AC44" s="201"/>
      <c r="AD44" s="202"/>
      <c r="AE44" s="203"/>
      <c r="AF44" s="201"/>
      <c r="AG44" s="202"/>
      <c r="AH44" s="203"/>
      <c r="AI44" s="201"/>
      <c r="AJ44" s="202"/>
      <c r="AK44" s="203"/>
      <c r="AL44" s="204">
        <f t="shared" si="25"/>
        <v>0</v>
      </c>
      <c r="AM44" s="596">
        <f t="shared" si="24"/>
        <v>0</v>
      </c>
      <c r="AN44" s="590"/>
      <c r="AO44" s="236"/>
      <c r="AP44" s="237"/>
      <c r="AQ44" s="238"/>
      <c r="AR44" s="243"/>
      <c r="AS44" s="239"/>
      <c r="AT44" s="240"/>
      <c r="AU44" s="241"/>
      <c r="AV44" s="242"/>
    </row>
    <row r="45" spans="1:48" ht="17.5" customHeight="1" x14ac:dyDescent="0.2">
      <c r="A45" s="336">
        <v>45698</v>
      </c>
      <c r="B45" s="201"/>
      <c r="C45" s="202"/>
      <c r="D45" s="203"/>
      <c r="E45" s="201"/>
      <c r="F45" s="202"/>
      <c r="G45" s="203"/>
      <c r="H45" s="201"/>
      <c r="I45" s="202"/>
      <c r="J45" s="203"/>
      <c r="K45" s="201"/>
      <c r="L45" s="202"/>
      <c r="M45" s="203"/>
      <c r="N45" s="201"/>
      <c r="O45" s="202"/>
      <c r="P45" s="203"/>
      <c r="Q45" s="201"/>
      <c r="R45" s="202"/>
      <c r="S45" s="203"/>
      <c r="T45" s="201"/>
      <c r="U45" s="202"/>
      <c r="V45" s="203"/>
      <c r="W45" s="201"/>
      <c r="X45" s="202"/>
      <c r="Y45" s="203"/>
      <c r="Z45" s="201"/>
      <c r="AA45" s="202"/>
      <c r="AB45" s="203"/>
      <c r="AC45" s="201"/>
      <c r="AD45" s="202"/>
      <c r="AE45" s="203"/>
      <c r="AF45" s="201"/>
      <c r="AG45" s="202"/>
      <c r="AH45" s="203"/>
      <c r="AI45" s="201"/>
      <c r="AJ45" s="202"/>
      <c r="AK45" s="203"/>
      <c r="AL45" s="204">
        <f t="shared" si="25"/>
        <v>0</v>
      </c>
      <c r="AM45" s="596">
        <f t="shared" si="24"/>
        <v>0</v>
      </c>
      <c r="AN45" s="590"/>
      <c r="AO45" s="236"/>
      <c r="AP45" s="237"/>
      <c r="AQ45" s="238"/>
      <c r="AR45" s="243"/>
      <c r="AS45" s="239"/>
      <c r="AT45" s="240"/>
      <c r="AU45" s="241"/>
      <c r="AV45" s="242"/>
    </row>
    <row r="46" spans="1:48" ht="17.5" customHeight="1" x14ac:dyDescent="0.2">
      <c r="A46" s="336">
        <v>45699</v>
      </c>
      <c r="B46" s="201"/>
      <c r="C46" s="202"/>
      <c r="D46" s="203"/>
      <c r="E46" s="201"/>
      <c r="F46" s="202"/>
      <c r="G46" s="203"/>
      <c r="H46" s="201"/>
      <c r="I46" s="202"/>
      <c r="J46" s="203"/>
      <c r="K46" s="201"/>
      <c r="L46" s="202"/>
      <c r="M46" s="203"/>
      <c r="N46" s="201"/>
      <c r="O46" s="202"/>
      <c r="P46" s="203"/>
      <c r="Q46" s="201"/>
      <c r="R46" s="202"/>
      <c r="S46" s="203"/>
      <c r="T46" s="201"/>
      <c r="U46" s="202"/>
      <c r="V46" s="203"/>
      <c r="W46" s="201"/>
      <c r="X46" s="202"/>
      <c r="Y46" s="203"/>
      <c r="Z46" s="201"/>
      <c r="AA46" s="202"/>
      <c r="AB46" s="203"/>
      <c r="AC46" s="201"/>
      <c r="AD46" s="202"/>
      <c r="AE46" s="203"/>
      <c r="AF46" s="201"/>
      <c r="AG46" s="202"/>
      <c r="AH46" s="203"/>
      <c r="AI46" s="201"/>
      <c r="AJ46" s="202"/>
      <c r="AK46" s="203"/>
      <c r="AL46" s="204">
        <f t="shared" si="25"/>
        <v>0</v>
      </c>
      <c r="AM46" s="596">
        <f t="shared" si="24"/>
        <v>0</v>
      </c>
      <c r="AN46" s="590"/>
      <c r="AO46" s="236"/>
      <c r="AP46" s="237"/>
      <c r="AQ46" s="238"/>
      <c r="AR46" s="243"/>
      <c r="AS46" s="239"/>
      <c r="AT46" s="240"/>
      <c r="AU46" s="241"/>
      <c r="AV46" s="242"/>
    </row>
    <row r="47" spans="1:48" ht="17.5" customHeight="1" x14ac:dyDescent="0.2">
      <c r="A47" s="336">
        <v>45700</v>
      </c>
      <c r="B47" s="201"/>
      <c r="C47" s="202"/>
      <c r="D47" s="203"/>
      <c r="E47" s="201"/>
      <c r="F47" s="202"/>
      <c r="G47" s="203"/>
      <c r="H47" s="201"/>
      <c r="I47" s="202"/>
      <c r="J47" s="203"/>
      <c r="K47" s="201"/>
      <c r="L47" s="202"/>
      <c r="M47" s="203"/>
      <c r="N47" s="201"/>
      <c r="O47" s="202"/>
      <c r="P47" s="203"/>
      <c r="Q47" s="201"/>
      <c r="R47" s="202"/>
      <c r="S47" s="203"/>
      <c r="T47" s="201"/>
      <c r="U47" s="202"/>
      <c r="V47" s="203"/>
      <c r="W47" s="201"/>
      <c r="X47" s="202"/>
      <c r="Y47" s="203"/>
      <c r="Z47" s="201"/>
      <c r="AA47" s="202"/>
      <c r="AB47" s="203"/>
      <c r="AC47" s="201"/>
      <c r="AD47" s="202"/>
      <c r="AE47" s="203"/>
      <c r="AF47" s="201"/>
      <c r="AG47" s="202"/>
      <c r="AH47" s="203"/>
      <c r="AI47" s="201"/>
      <c r="AJ47" s="202"/>
      <c r="AK47" s="203"/>
      <c r="AL47" s="204">
        <f t="shared" si="25"/>
        <v>0</v>
      </c>
      <c r="AM47" s="596">
        <f t="shared" si="24"/>
        <v>0</v>
      </c>
      <c r="AN47" s="590"/>
      <c r="AO47" s="236"/>
      <c r="AP47" s="237"/>
      <c r="AQ47" s="238"/>
      <c r="AR47" s="243"/>
      <c r="AS47" s="239"/>
      <c r="AT47" s="240"/>
      <c r="AU47" s="241"/>
      <c r="AV47" s="242"/>
    </row>
    <row r="48" spans="1:48" ht="17.5" customHeight="1" x14ac:dyDescent="0.2">
      <c r="A48" s="336">
        <v>45701</v>
      </c>
      <c r="B48" s="201"/>
      <c r="C48" s="202"/>
      <c r="D48" s="203"/>
      <c r="E48" s="201"/>
      <c r="F48" s="202"/>
      <c r="G48" s="203"/>
      <c r="H48" s="201"/>
      <c r="I48" s="202"/>
      <c r="J48" s="203"/>
      <c r="K48" s="201"/>
      <c r="L48" s="202"/>
      <c r="M48" s="203"/>
      <c r="N48" s="201"/>
      <c r="O48" s="202"/>
      <c r="P48" s="203"/>
      <c r="Q48" s="201"/>
      <c r="R48" s="202"/>
      <c r="S48" s="203"/>
      <c r="T48" s="201"/>
      <c r="U48" s="202"/>
      <c r="V48" s="203"/>
      <c r="W48" s="201"/>
      <c r="X48" s="202"/>
      <c r="Y48" s="203"/>
      <c r="Z48" s="201"/>
      <c r="AA48" s="202"/>
      <c r="AB48" s="203"/>
      <c r="AC48" s="201"/>
      <c r="AD48" s="202"/>
      <c r="AE48" s="203"/>
      <c r="AF48" s="201"/>
      <c r="AG48" s="202"/>
      <c r="AH48" s="203"/>
      <c r="AI48" s="201"/>
      <c r="AJ48" s="202"/>
      <c r="AK48" s="203"/>
      <c r="AL48" s="204">
        <f t="shared" si="25"/>
        <v>0</v>
      </c>
      <c r="AM48" s="596">
        <f t="shared" si="24"/>
        <v>0</v>
      </c>
      <c r="AN48" s="590"/>
      <c r="AO48" s="236"/>
      <c r="AP48" s="237"/>
      <c r="AQ48" s="238"/>
      <c r="AR48" s="243"/>
      <c r="AS48" s="239"/>
      <c r="AT48" s="240"/>
      <c r="AU48" s="241"/>
      <c r="AV48" s="242"/>
    </row>
    <row r="49" spans="1:48" ht="17.5" customHeight="1" x14ac:dyDescent="0.2">
      <c r="A49" s="336">
        <v>45702</v>
      </c>
      <c r="B49" s="201"/>
      <c r="C49" s="202"/>
      <c r="D49" s="203"/>
      <c r="E49" s="201"/>
      <c r="F49" s="202"/>
      <c r="G49" s="203"/>
      <c r="H49" s="201"/>
      <c r="I49" s="202"/>
      <c r="J49" s="203"/>
      <c r="K49" s="201"/>
      <c r="L49" s="202"/>
      <c r="M49" s="203"/>
      <c r="N49" s="201"/>
      <c r="O49" s="202"/>
      <c r="P49" s="203"/>
      <c r="Q49" s="201"/>
      <c r="R49" s="202"/>
      <c r="S49" s="203"/>
      <c r="T49" s="201"/>
      <c r="U49" s="202"/>
      <c r="V49" s="203"/>
      <c r="W49" s="201"/>
      <c r="X49" s="202"/>
      <c r="Y49" s="203"/>
      <c r="Z49" s="201"/>
      <c r="AA49" s="202"/>
      <c r="AB49" s="203"/>
      <c r="AC49" s="201"/>
      <c r="AD49" s="202"/>
      <c r="AE49" s="203"/>
      <c r="AF49" s="201"/>
      <c r="AG49" s="202"/>
      <c r="AH49" s="203"/>
      <c r="AI49" s="201"/>
      <c r="AJ49" s="202"/>
      <c r="AK49" s="203"/>
      <c r="AL49" s="204">
        <f t="shared" si="25"/>
        <v>0</v>
      </c>
      <c r="AM49" s="596">
        <f t="shared" si="24"/>
        <v>0</v>
      </c>
      <c r="AN49" s="590"/>
      <c r="AO49" s="236"/>
      <c r="AP49" s="237"/>
      <c r="AQ49" s="238"/>
      <c r="AR49" s="243"/>
      <c r="AS49" s="239"/>
      <c r="AT49" s="240"/>
      <c r="AU49" s="241"/>
      <c r="AV49" s="242"/>
    </row>
    <row r="50" spans="1:48" ht="17.5" customHeight="1" x14ac:dyDescent="0.2">
      <c r="A50" s="336">
        <v>45703</v>
      </c>
      <c r="B50" s="201"/>
      <c r="C50" s="202"/>
      <c r="D50" s="203"/>
      <c r="E50" s="201"/>
      <c r="F50" s="202"/>
      <c r="G50" s="203"/>
      <c r="H50" s="201"/>
      <c r="I50" s="202"/>
      <c r="J50" s="203"/>
      <c r="K50" s="201"/>
      <c r="L50" s="202"/>
      <c r="M50" s="203"/>
      <c r="N50" s="201"/>
      <c r="O50" s="202"/>
      <c r="P50" s="203"/>
      <c r="Q50" s="201"/>
      <c r="R50" s="202"/>
      <c r="S50" s="203"/>
      <c r="T50" s="201"/>
      <c r="U50" s="202"/>
      <c r="V50" s="203"/>
      <c r="W50" s="201"/>
      <c r="X50" s="202"/>
      <c r="Y50" s="203"/>
      <c r="Z50" s="201"/>
      <c r="AA50" s="202"/>
      <c r="AB50" s="203"/>
      <c r="AC50" s="201"/>
      <c r="AD50" s="202"/>
      <c r="AE50" s="203"/>
      <c r="AF50" s="201"/>
      <c r="AG50" s="202"/>
      <c r="AH50" s="203"/>
      <c r="AI50" s="201"/>
      <c r="AJ50" s="202"/>
      <c r="AK50" s="203"/>
      <c r="AL50" s="204">
        <f t="shared" si="25"/>
        <v>0</v>
      </c>
      <c r="AM50" s="596">
        <f t="shared" si="24"/>
        <v>0</v>
      </c>
      <c r="AN50" s="590"/>
      <c r="AO50" s="236"/>
      <c r="AP50" s="237"/>
      <c r="AQ50" s="238"/>
      <c r="AR50" s="243"/>
      <c r="AS50" s="239"/>
      <c r="AT50" s="240"/>
      <c r="AU50" s="241"/>
      <c r="AV50" s="242"/>
    </row>
    <row r="51" spans="1:48" ht="17.5" customHeight="1" x14ac:dyDescent="0.2">
      <c r="A51" s="336">
        <v>45704</v>
      </c>
      <c r="B51" s="201"/>
      <c r="C51" s="202"/>
      <c r="D51" s="203"/>
      <c r="E51" s="201"/>
      <c r="F51" s="202"/>
      <c r="G51" s="203"/>
      <c r="H51" s="201"/>
      <c r="I51" s="202"/>
      <c r="J51" s="203"/>
      <c r="K51" s="201"/>
      <c r="L51" s="202"/>
      <c r="M51" s="203"/>
      <c r="N51" s="201"/>
      <c r="O51" s="202"/>
      <c r="P51" s="203"/>
      <c r="Q51" s="201"/>
      <c r="R51" s="202"/>
      <c r="S51" s="203"/>
      <c r="T51" s="201"/>
      <c r="U51" s="202"/>
      <c r="V51" s="203"/>
      <c r="W51" s="201"/>
      <c r="X51" s="202"/>
      <c r="Y51" s="203"/>
      <c r="Z51" s="201"/>
      <c r="AA51" s="202"/>
      <c r="AB51" s="203"/>
      <c r="AC51" s="201"/>
      <c r="AD51" s="202"/>
      <c r="AE51" s="203"/>
      <c r="AF51" s="201"/>
      <c r="AG51" s="202"/>
      <c r="AH51" s="203"/>
      <c r="AI51" s="201"/>
      <c r="AJ51" s="202"/>
      <c r="AK51" s="203"/>
      <c r="AL51" s="204">
        <f t="shared" si="25"/>
        <v>0</v>
      </c>
      <c r="AM51" s="596">
        <f t="shared" si="24"/>
        <v>0</v>
      </c>
      <c r="AN51" s="590"/>
      <c r="AO51" s="236"/>
      <c r="AP51" s="237"/>
      <c r="AQ51" s="238"/>
      <c r="AR51" s="243"/>
      <c r="AS51" s="239"/>
      <c r="AT51" s="240"/>
      <c r="AU51" s="241"/>
      <c r="AV51" s="242"/>
    </row>
    <row r="52" spans="1:48" ht="17.5" customHeight="1" x14ac:dyDescent="0.2">
      <c r="A52" s="336">
        <v>45705</v>
      </c>
      <c r="B52" s="201"/>
      <c r="C52" s="202"/>
      <c r="D52" s="203"/>
      <c r="E52" s="201"/>
      <c r="F52" s="202"/>
      <c r="G52" s="203"/>
      <c r="H52" s="201"/>
      <c r="I52" s="202"/>
      <c r="J52" s="203"/>
      <c r="K52" s="201"/>
      <c r="L52" s="202"/>
      <c r="M52" s="203"/>
      <c r="N52" s="201"/>
      <c r="O52" s="202"/>
      <c r="P52" s="203"/>
      <c r="Q52" s="201"/>
      <c r="R52" s="202"/>
      <c r="S52" s="203"/>
      <c r="T52" s="201"/>
      <c r="U52" s="202"/>
      <c r="V52" s="203"/>
      <c r="W52" s="201"/>
      <c r="X52" s="202"/>
      <c r="Y52" s="203"/>
      <c r="Z52" s="201"/>
      <c r="AA52" s="202"/>
      <c r="AB52" s="203"/>
      <c r="AC52" s="201"/>
      <c r="AD52" s="202"/>
      <c r="AE52" s="203"/>
      <c r="AF52" s="201"/>
      <c r="AG52" s="202"/>
      <c r="AH52" s="203"/>
      <c r="AI52" s="201"/>
      <c r="AJ52" s="202"/>
      <c r="AK52" s="203"/>
      <c r="AL52" s="204">
        <f t="shared" si="25"/>
        <v>0</v>
      </c>
      <c r="AM52" s="596">
        <f t="shared" si="24"/>
        <v>0</v>
      </c>
      <c r="AN52" s="590"/>
      <c r="AO52" s="236"/>
      <c r="AP52" s="237"/>
      <c r="AQ52" s="238"/>
      <c r="AR52" s="243"/>
      <c r="AS52" s="239"/>
      <c r="AT52" s="240"/>
      <c r="AU52" s="241"/>
      <c r="AV52" s="242"/>
    </row>
    <row r="53" spans="1:48" ht="17.5" customHeight="1" x14ac:dyDescent="0.2">
      <c r="A53" s="336">
        <v>45706</v>
      </c>
      <c r="B53" s="201"/>
      <c r="C53" s="202"/>
      <c r="D53" s="203"/>
      <c r="E53" s="201"/>
      <c r="F53" s="202"/>
      <c r="G53" s="203"/>
      <c r="H53" s="201"/>
      <c r="I53" s="202"/>
      <c r="J53" s="203"/>
      <c r="K53" s="201"/>
      <c r="L53" s="202"/>
      <c r="M53" s="203"/>
      <c r="N53" s="201"/>
      <c r="O53" s="202"/>
      <c r="P53" s="203"/>
      <c r="Q53" s="201"/>
      <c r="R53" s="202"/>
      <c r="S53" s="203"/>
      <c r="T53" s="201"/>
      <c r="U53" s="202"/>
      <c r="V53" s="203"/>
      <c r="W53" s="201"/>
      <c r="X53" s="202"/>
      <c r="Y53" s="203"/>
      <c r="Z53" s="201"/>
      <c r="AA53" s="202"/>
      <c r="AB53" s="203"/>
      <c r="AC53" s="201"/>
      <c r="AD53" s="202"/>
      <c r="AE53" s="203"/>
      <c r="AF53" s="201"/>
      <c r="AG53" s="202"/>
      <c r="AH53" s="203"/>
      <c r="AI53" s="201"/>
      <c r="AJ53" s="202"/>
      <c r="AK53" s="203"/>
      <c r="AL53" s="204">
        <f t="shared" si="25"/>
        <v>0</v>
      </c>
      <c r="AM53" s="596">
        <f t="shared" si="24"/>
        <v>0</v>
      </c>
      <c r="AN53" s="590"/>
      <c r="AO53" s="236"/>
      <c r="AP53" s="237"/>
      <c r="AQ53" s="238"/>
      <c r="AR53" s="243"/>
      <c r="AS53" s="239"/>
      <c r="AT53" s="240"/>
      <c r="AU53" s="241"/>
      <c r="AV53" s="242"/>
    </row>
    <row r="54" spans="1:48" ht="17.5" customHeight="1" x14ac:dyDescent="0.2">
      <c r="A54" s="336">
        <v>45707</v>
      </c>
      <c r="B54" s="201"/>
      <c r="C54" s="202"/>
      <c r="D54" s="203"/>
      <c r="E54" s="201"/>
      <c r="F54" s="202"/>
      <c r="G54" s="203"/>
      <c r="H54" s="201"/>
      <c r="I54" s="202"/>
      <c r="J54" s="203"/>
      <c r="K54" s="201"/>
      <c r="L54" s="202"/>
      <c r="M54" s="203"/>
      <c r="N54" s="201"/>
      <c r="O54" s="202"/>
      <c r="P54" s="203"/>
      <c r="Q54" s="201"/>
      <c r="R54" s="202"/>
      <c r="S54" s="203"/>
      <c r="T54" s="201"/>
      <c r="U54" s="202"/>
      <c r="V54" s="203"/>
      <c r="W54" s="201"/>
      <c r="X54" s="202"/>
      <c r="Y54" s="203"/>
      <c r="Z54" s="201"/>
      <c r="AA54" s="202"/>
      <c r="AB54" s="203"/>
      <c r="AC54" s="201"/>
      <c r="AD54" s="202"/>
      <c r="AE54" s="203"/>
      <c r="AF54" s="201"/>
      <c r="AG54" s="202"/>
      <c r="AH54" s="203"/>
      <c r="AI54" s="201"/>
      <c r="AJ54" s="202"/>
      <c r="AK54" s="203"/>
      <c r="AL54" s="204">
        <f t="shared" si="25"/>
        <v>0</v>
      </c>
      <c r="AM54" s="596">
        <f t="shared" si="24"/>
        <v>0</v>
      </c>
      <c r="AN54" s="590"/>
      <c r="AO54" s="236"/>
      <c r="AP54" s="237"/>
      <c r="AQ54" s="238"/>
      <c r="AR54" s="243"/>
      <c r="AS54" s="239"/>
      <c r="AT54" s="240"/>
      <c r="AU54" s="241"/>
      <c r="AV54" s="242"/>
    </row>
    <row r="55" spans="1:48" ht="17.5" customHeight="1" x14ac:dyDescent="0.2">
      <c r="A55" s="336">
        <v>45708</v>
      </c>
      <c r="B55" s="201"/>
      <c r="C55" s="202"/>
      <c r="D55" s="203"/>
      <c r="E55" s="201"/>
      <c r="F55" s="202"/>
      <c r="G55" s="203"/>
      <c r="H55" s="201"/>
      <c r="I55" s="202"/>
      <c r="J55" s="203"/>
      <c r="K55" s="201"/>
      <c r="L55" s="202"/>
      <c r="M55" s="203"/>
      <c r="N55" s="201"/>
      <c r="O55" s="202"/>
      <c r="P55" s="203"/>
      <c r="Q55" s="201"/>
      <c r="R55" s="202"/>
      <c r="S55" s="203"/>
      <c r="T55" s="201"/>
      <c r="U55" s="202"/>
      <c r="V55" s="203"/>
      <c r="W55" s="201"/>
      <c r="X55" s="202"/>
      <c r="Y55" s="203"/>
      <c r="Z55" s="201"/>
      <c r="AA55" s="202"/>
      <c r="AB55" s="203"/>
      <c r="AC55" s="201"/>
      <c r="AD55" s="202"/>
      <c r="AE55" s="203"/>
      <c r="AF55" s="201"/>
      <c r="AG55" s="202"/>
      <c r="AH55" s="203"/>
      <c r="AI55" s="201"/>
      <c r="AJ55" s="202"/>
      <c r="AK55" s="203"/>
      <c r="AL55" s="204">
        <f t="shared" si="25"/>
        <v>0</v>
      </c>
      <c r="AM55" s="596">
        <f t="shared" si="24"/>
        <v>0</v>
      </c>
      <c r="AN55" s="590"/>
      <c r="AO55" s="236"/>
      <c r="AP55" s="237"/>
      <c r="AQ55" s="238"/>
      <c r="AR55" s="243"/>
      <c r="AS55" s="239"/>
      <c r="AT55" s="240"/>
      <c r="AU55" s="241"/>
      <c r="AV55" s="242"/>
    </row>
    <row r="56" spans="1:48" ht="17.5" customHeight="1" x14ac:dyDescent="0.2">
      <c r="A56" s="336">
        <v>45709</v>
      </c>
      <c r="B56" s="201"/>
      <c r="C56" s="202"/>
      <c r="D56" s="203"/>
      <c r="E56" s="201"/>
      <c r="F56" s="202"/>
      <c r="G56" s="203"/>
      <c r="H56" s="201"/>
      <c r="I56" s="202"/>
      <c r="J56" s="203"/>
      <c r="K56" s="201"/>
      <c r="L56" s="202"/>
      <c r="M56" s="203"/>
      <c r="N56" s="201"/>
      <c r="O56" s="202"/>
      <c r="P56" s="203"/>
      <c r="Q56" s="201"/>
      <c r="R56" s="202"/>
      <c r="S56" s="203"/>
      <c r="T56" s="201"/>
      <c r="U56" s="202"/>
      <c r="V56" s="203"/>
      <c r="W56" s="201"/>
      <c r="X56" s="202"/>
      <c r="Y56" s="203"/>
      <c r="Z56" s="201"/>
      <c r="AA56" s="202"/>
      <c r="AB56" s="203"/>
      <c r="AC56" s="201"/>
      <c r="AD56" s="202"/>
      <c r="AE56" s="203"/>
      <c r="AF56" s="201"/>
      <c r="AG56" s="202"/>
      <c r="AH56" s="203"/>
      <c r="AI56" s="201"/>
      <c r="AJ56" s="202"/>
      <c r="AK56" s="203"/>
      <c r="AL56" s="204">
        <f t="shared" si="25"/>
        <v>0</v>
      </c>
      <c r="AM56" s="596">
        <f t="shared" si="24"/>
        <v>0</v>
      </c>
      <c r="AN56" s="590"/>
      <c r="AO56" s="236"/>
      <c r="AP56" s="237"/>
      <c r="AQ56" s="238"/>
      <c r="AR56" s="243"/>
      <c r="AS56" s="239"/>
      <c r="AT56" s="240"/>
      <c r="AU56" s="241"/>
      <c r="AV56" s="242"/>
    </row>
    <row r="57" spans="1:48" ht="17.5" customHeight="1" x14ac:dyDescent="0.2">
      <c r="A57" s="336">
        <v>45710</v>
      </c>
      <c r="B57" s="201"/>
      <c r="C57" s="202"/>
      <c r="D57" s="203"/>
      <c r="E57" s="201"/>
      <c r="F57" s="202"/>
      <c r="G57" s="203"/>
      <c r="H57" s="201"/>
      <c r="I57" s="202"/>
      <c r="J57" s="203"/>
      <c r="K57" s="201"/>
      <c r="L57" s="202"/>
      <c r="M57" s="203"/>
      <c r="N57" s="201"/>
      <c r="O57" s="202"/>
      <c r="P57" s="203"/>
      <c r="Q57" s="201"/>
      <c r="R57" s="202"/>
      <c r="S57" s="203"/>
      <c r="T57" s="201"/>
      <c r="U57" s="202"/>
      <c r="V57" s="203"/>
      <c r="W57" s="201"/>
      <c r="X57" s="202"/>
      <c r="Y57" s="203"/>
      <c r="Z57" s="201"/>
      <c r="AA57" s="202"/>
      <c r="AB57" s="203"/>
      <c r="AC57" s="201"/>
      <c r="AD57" s="202"/>
      <c r="AE57" s="203"/>
      <c r="AF57" s="201"/>
      <c r="AG57" s="202"/>
      <c r="AH57" s="203"/>
      <c r="AI57" s="201"/>
      <c r="AJ57" s="202"/>
      <c r="AK57" s="203"/>
      <c r="AL57" s="204">
        <f t="shared" si="25"/>
        <v>0</v>
      </c>
      <c r="AM57" s="596">
        <f t="shared" si="24"/>
        <v>0</v>
      </c>
      <c r="AN57" s="590"/>
      <c r="AO57" s="236"/>
      <c r="AP57" s="237"/>
      <c r="AQ57" s="238"/>
      <c r="AR57" s="243"/>
      <c r="AS57" s="239"/>
      <c r="AT57" s="240"/>
      <c r="AU57" s="241"/>
      <c r="AV57" s="242"/>
    </row>
    <row r="58" spans="1:48" ht="17.5" customHeight="1" x14ac:dyDescent="0.2">
      <c r="A58" s="336">
        <v>45711</v>
      </c>
      <c r="B58" s="201"/>
      <c r="C58" s="202"/>
      <c r="D58" s="203"/>
      <c r="E58" s="201"/>
      <c r="F58" s="202"/>
      <c r="G58" s="203"/>
      <c r="H58" s="201"/>
      <c r="I58" s="202"/>
      <c r="J58" s="203"/>
      <c r="K58" s="201"/>
      <c r="L58" s="202"/>
      <c r="M58" s="203"/>
      <c r="N58" s="201"/>
      <c r="O58" s="202"/>
      <c r="P58" s="203"/>
      <c r="Q58" s="201"/>
      <c r="R58" s="202"/>
      <c r="S58" s="203"/>
      <c r="T58" s="201"/>
      <c r="U58" s="202"/>
      <c r="V58" s="203"/>
      <c r="W58" s="201"/>
      <c r="X58" s="202"/>
      <c r="Y58" s="203"/>
      <c r="Z58" s="201"/>
      <c r="AA58" s="202"/>
      <c r="AB58" s="203"/>
      <c r="AC58" s="201"/>
      <c r="AD58" s="202"/>
      <c r="AE58" s="203"/>
      <c r="AF58" s="201"/>
      <c r="AG58" s="202"/>
      <c r="AH58" s="203"/>
      <c r="AI58" s="201"/>
      <c r="AJ58" s="202"/>
      <c r="AK58" s="203"/>
      <c r="AL58" s="204">
        <f t="shared" si="25"/>
        <v>0</v>
      </c>
      <c r="AM58" s="596">
        <f t="shared" si="24"/>
        <v>0</v>
      </c>
      <c r="AN58" s="590"/>
      <c r="AO58" s="236"/>
      <c r="AP58" s="237"/>
      <c r="AQ58" s="238"/>
      <c r="AR58" s="243"/>
      <c r="AS58" s="239"/>
      <c r="AT58" s="240"/>
      <c r="AU58" s="241"/>
      <c r="AV58" s="242"/>
    </row>
    <row r="59" spans="1:48" ht="17.5" customHeight="1" x14ac:dyDescent="0.2">
      <c r="A59" s="336">
        <v>45712</v>
      </c>
      <c r="B59" s="201"/>
      <c r="C59" s="202"/>
      <c r="D59" s="203"/>
      <c r="E59" s="201"/>
      <c r="F59" s="202"/>
      <c r="G59" s="203"/>
      <c r="H59" s="201"/>
      <c r="I59" s="202"/>
      <c r="J59" s="203"/>
      <c r="K59" s="201"/>
      <c r="L59" s="202"/>
      <c r="M59" s="203"/>
      <c r="N59" s="201"/>
      <c r="O59" s="202"/>
      <c r="P59" s="203"/>
      <c r="Q59" s="201"/>
      <c r="R59" s="202"/>
      <c r="S59" s="203"/>
      <c r="T59" s="201"/>
      <c r="U59" s="202"/>
      <c r="V59" s="203"/>
      <c r="W59" s="201"/>
      <c r="X59" s="202"/>
      <c r="Y59" s="203"/>
      <c r="Z59" s="201"/>
      <c r="AA59" s="202"/>
      <c r="AB59" s="203"/>
      <c r="AC59" s="201"/>
      <c r="AD59" s="202"/>
      <c r="AE59" s="203"/>
      <c r="AF59" s="201"/>
      <c r="AG59" s="202"/>
      <c r="AH59" s="203"/>
      <c r="AI59" s="201"/>
      <c r="AJ59" s="202"/>
      <c r="AK59" s="203"/>
      <c r="AL59" s="204">
        <f t="shared" si="25"/>
        <v>0</v>
      </c>
      <c r="AM59" s="596">
        <f t="shared" si="24"/>
        <v>0</v>
      </c>
      <c r="AN59" s="590"/>
      <c r="AO59" s="236"/>
      <c r="AP59" s="237"/>
      <c r="AQ59" s="238"/>
      <c r="AR59" s="243"/>
      <c r="AS59" s="239"/>
      <c r="AT59" s="240"/>
      <c r="AU59" s="241"/>
      <c r="AV59" s="242"/>
    </row>
    <row r="60" spans="1:48" ht="17.5" customHeight="1" x14ac:dyDescent="0.2">
      <c r="A60" s="336">
        <v>45713</v>
      </c>
      <c r="B60" s="201"/>
      <c r="C60" s="202"/>
      <c r="D60" s="203"/>
      <c r="E60" s="201"/>
      <c r="F60" s="202"/>
      <c r="G60" s="203"/>
      <c r="H60" s="201"/>
      <c r="I60" s="202"/>
      <c r="J60" s="203"/>
      <c r="K60" s="201"/>
      <c r="L60" s="202"/>
      <c r="M60" s="203"/>
      <c r="N60" s="201"/>
      <c r="O60" s="202"/>
      <c r="P60" s="203"/>
      <c r="Q60" s="201"/>
      <c r="R60" s="202"/>
      <c r="S60" s="203"/>
      <c r="T60" s="201"/>
      <c r="U60" s="202"/>
      <c r="V60" s="203"/>
      <c r="W60" s="201"/>
      <c r="X60" s="202"/>
      <c r="Y60" s="203"/>
      <c r="Z60" s="201"/>
      <c r="AA60" s="202"/>
      <c r="AB60" s="203"/>
      <c r="AC60" s="201"/>
      <c r="AD60" s="202"/>
      <c r="AE60" s="203"/>
      <c r="AF60" s="201"/>
      <c r="AG60" s="202"/>
      <c r="AH60" s="203"/>
      <c r="AI60" s="201"/>
      <c r="AJ60" s="202"/>
      <c r="AK60" s="203"/>
      <c r="AL60" s="204">
        <f t="shared" si="25"/>
        <v>0</v>
      </c>
      <c r="AM60" s="596">
        <f t="shared" si="24"/>
        <v>0</v>
      </c>
      <c r="AN60" s="590"/>
      <c r="AO60" s="236"/>
      <c r="AP60" s="237"/>
      <c r="AQ60" s="238"/>
      <c r="AR60" s="243"/>
      <c r="AS60" s="239"/>
      <c r="AT60" s="240"/>
      <c r="AU60" s="241"/>
      <c r="AV60" s="242"/>
    </row>
    <row r="61" spans="1:48" ht="17.5" customHeight="1" x14ac:dyDescent="0.2">
      <c r="A61" s="336">
        <v>45714</v>
      </c>
      <c r="B61" s="201"/>
      <c r="C61" s="202"/>
      <c r="D61" s="203"/>
      <c r="E61" s="201"/>
      <c r="F61" s="202"/>
      <c r="G61" s="203"/>
      <c r="H61" s="201"/>
      <c r="I61" s="202"/>
      <c r="J61" s="203"/>
      <c r="K61" s="201"/>
      <c r="L61" s="202"/>
      <c r="M61" s="203"/>
      <c r="N61" s="201"/>
      <c r="O61" s="202"/>
      <c r="P61" s="203"/>
      <c r="Q61" s="201"/>
      <c r="R61" s="202"/>
      <c r="S61" s="203"/>
      <c r="T61" s="201"/>
      <c r="U61" s="202"/>
      <c r="V61" s="203"/>
      <c r="W61" s="201"/>
      <c r="X61" s="202"/>
      <c r="Y61" s="203"/>
      <c r="Z61" s="201"/>
      <c r="AA61" s="202"/>
      <c r="AB61" s="203"/>
      <c r="AC61" s="201"/>
      <c r="AD61" s="202"/>
      <c r="AE61" s="203"/>
      <c r="AF61" s="201"/>
      <c r="AG61" s="202"/>
      <c r="AH61" s="203"/>
      <c r="AI61" s="201"/>
      <c r="AJ61" s="202"/>
      <c r="AK61" s="203"/>
      <c r="AL61" s="204">
        <f t="shared" si="25"/>
        <v>0</v>
      </c>
      <c r="AM61" s="596">
        <f t="shared" si="24"/>
        <v>0</v>
      </c>
      <c r="AN61" s="590"/>
      <c r="AO61" s="236"/>
      <c r="AP61" s="237"/>
      <c r="AQ61" s="238"/>
      <c r="AR61" s="243"/>
      <c r="AS61" s="239"/>
      <c r="AT61" s="240"/>
      <c r="AU61" s="241"/>
      <c r="AV61" s="242"/>
    </row>
    <row r="62" spans="1:48" ht="17.5" customHeight="1" x14ac:dyDescent="0.2">
      <c r="A62" s="336">
        <v>45715</v>
      </c>
      <c r="B62" s="201"/>
      <c r="C62" s="202"/>
      <c r="D62" s="203"/>
      <c r="E62" s="201"/>
      <c r="F62" s="202"/>
      <c r="G62" s="203"/>
      <c r="H62" s="201"/>
      <c r="I62" s="202"/>
      <c r="J62" s="203"/>
      <c r="K62" s="201"/>
      <c r="L62" s="202"/>
      <c r="M62" s="203"/>
      <c r="N62" s="201"/>
      <c r="O62" s="202"/>
      <c r="P62" s="203"/>
      <c r="Q62" s="201"/>
      <c r="R62" s="202"/>
      <c r="S62" s="203"/>
      <c r="T62" s="201"/>
      <c r="U62" s="202"/>
      <c r="V62" s="203"/>
      <c r="W62" s="201"/>
      <c r="X62" s="202"/>
      <c r="Y62" s="203"/>
      <c r="Z62" s="201"/>
      <c r="AA62" s="202"/>
      <c r="AB62" s="203"/>
      <c r="AC62" s="201"/>
      <c r="AD62" s="202"/>
      <c r="AE62" s="203"/>
      <c r="AF62" s="201"/>
      <c r="AG62" s="202"/>
      <c r="AH62" s="203"/>
      <c r="AI62" s="201"/>
      <c r="AJ62" s="202"/>
      <c r="AK62" s="203"/>
      <c r="AL62" s="204">
        <f t="shared" si="25"/>
        <v>0</v>
      </c>
      <c r="AM62" s="596">
        <f t="shared" si="24"/>
        <v>0</v>
      </c>
      <c r="AN62" s="590"/>
      <c r="AO62" s="236"/>
      <c r="AP62" s="237"/>
      <c r="AQ62" s="238"/>
      <c r="AR62" s="243"/>
      <c r="AS62" s="239"/>
      <c r="AT62" s="240"/>
      <c r="AU62" s="241"/>
      <c r="AV62" s="242"/>
    </row>
    <row r="63" spans="1:48" ht="17.5" customHeight="1" x14ac:dyDescent="0.2">
      <c r="A63" s="336">
        <v>45716</v>
      </c>
      <c r="B63" s="201"/>
      <c r="C63" s="202"/>
      <c r="D63" s="203"/>
      <c r="E63" s="201"/>
      <c r="F63" s="202"/>
      <c r="G63" s="203"/>
      <c r="H63" s="201"/>
      <c r="I63" s="202"/>
      <c r="J63" s="203"/>
      <c r="K63" s="201"/>
      <c r="L63" s="202"/>
      <c r="M63" s="203"/>
      <c r="N63" s="201"/>
      <c r="O63" s="202"/>
      <c r="P63" s="203"/>
      <c r="Q63" s="201"/>
      <c r="R63" s="202"/>
      <c r="S63" s="203"/>
      <c r="T63" s="201"/>
      <c r="U63" s="202"/>
      <c r="V63" s="203"/>
      <c r="W63" s="201"/>
      <c r="X63" s="202"/>
      <c r="Y63" s="203"/>
      <c r="Z63" s="201"/>
      <c r="AA63" s="202"/>
      <c r="AB63" s="203"/>
      <c r="AC63" s="201"/>
      <c r="AD63" s="202"/>
      <c r="AE63" s="203"/>
      <c r="AF63" s="201"/>
      <c r="AG63" s="202"/>
      <c r="AH63" s="203"/>
      <c r="AI63" s="201"/>
      <c r="AJ63" s="202"/>
      <c r="AK63" s="203"/>
      <c r="AL63" s="204">
        <f t="shared" si="25"/>
        <v>0</v>
      </c>
      <c r="AM63" s="596">
        <f t="shared" si="24"/>
        <v>0</v>
      </c>
      <c r="AN63" s="590"/>
      <c r="AO63" s="236"/>
      <c r="AP63" s="237"/>
      <c r="AQ63" s="238"/>
      <c r="AR63" s="243"/>
      <c r="AS63" s="239"/>
      <c r="AT63" s="240"/>
      <c r="AU63" s="241"/>
      <c r="AV63" s="242"/>
    </row>
    <row r="64" spans="1:48" ht="17.5" customHeight="1" x14ac:dyDescent="0.2">
      <c r="A64" s="599">
        <v>45717</v>
      </c>
      <c r="B64" s="201"/>
      <c r="C64" s="202"/>
      <c r="D64" s="203"/>
      <c r="E64" s="201"/>
      <c r="F64" s="202"/>
      <c r="G64" s="203"/>
      <c r="H64" s="201"/>
      <c r="I64" s="202"/>
      <c r="J64" s="203"/>
      <c r="K64" s="201"/>
      <c r="L64" s="202"/>
      <c r="M64" s="203"/>
      <c r="N64" s="201"/>
      <c r="O64" s="202"/>
      <c r="P64" s="203"/>
      <c r="Q64" s="201"/>
      <c r="R64" s="202"/>
      <c r="S64" s="203"/>
      <c r="T64" s="201"/>
      <c r="U64" s="202"/>
      <c r="V64" s="203"/>
      <c r="W64" s="201"/>
      <c r="X64" s="202"/>
      <c r="Y64" s="203"/>
      <c r="Z64" s="201"/>
      <c r="AA64" s="202"/>
      <c r="AB64" s="203"/>
      <c r="AC64" s="201"/>
      <c r="AD64" s="202"/>
      <c r="AE64" s="203"/>
      <c r="AF64" s="201"/>
      <c r="AG64" s="202"/>
      <c r="AH64" s="203"/>
      <c r="AI64" s="201"/>
      <c r="AJ64" s="202"/>
      <c r="AK64" s="203"/>
      <c r="AL64" s="204">
        <f t="shared" si="25"/>
        <v>0</v>
      </c>
      <c r="AM64" s="596">
        <f t="shared" si="24"/>
        <v>0</v>
      </c>
      <c r="AN64" s="590"/>
      <c r="AO64" s="236"/>
      <c r="AP64" s="237"/>
      <c r="AQ64" s="238"/>
      <c r="AR64" s="243"/>
      <c r="AS64" s="239"/>
      <c r="AT64" s="240"/>
      <c r="AU64" s="241"/>
      <c r="AV64" s="242"/>
    </row>
    <row r="65" spans="1:48" ht="17.5" customHeight="1" x14ac:dyDescent="0.2">
      <c r="A65" s="599">
        <v>45718</v>
      </c>
      <c r="B65" s="201"/>
      <c r="C65" s="202"/>
      <c r="D65" s="203"/>
      <c r="E65" s="201"/>
      <c r="F65" s="202"/>
      <c r="G65" s="203"/>
      <c r="H65" s="201"/>
      <c r="I65" s="202"/>
      <c r="J65" s="203"/>
      <c r="K65" s="201"/>
      <c r="L65" s="202"/>
      <c r="M65" s="203"/>
      <c r="N65" s="201"/>
      <c r="O65" s="202"/>
      <c r="P65" s="203"/>
      <c r="Q65" s="201"/>
      <c r="R65" s="202"/>
      <c r="S65" s="203"/>
      <c r="T65" s="201"/>
      <c r="U65" s="202"/>
      <c r="V65" s="203"/>
      <c r="W65" s="201"/>
      <c r="X65" s="202"/>
      <c r="Y65" s="203"/>
      <c r="Z65" s="201"/>
      <c r="AA65" s="202"/>
      <c r="AB65" s="203"/>
      <c r="AC65" s="201"/>
      <c r="AD65" s="202"/>
      <c r="AE65" s="203"/>
      <c r="AF65" s="201"/>
      <c r="AG65" s="202"/>
      <c r="AH65" s="203"/>
      <c r="AI65" s="201"/>
      <c r="AJ65" s="202"/>
      <c r="AK65" s="203"/>
      <c r="AL65" s="204">
        <f t="shared" si="25"/>
        <v>0</v>
      </c>
      <c r="AM65" s="596">
        <f t="shared" si="24"/>
        <v>0</v>
      </c>
      <c r="AN65" s="590"/>
      <c r="AO65" s="236"/>
      <c r="AP65" s="237"/>
      <c r="AQ65" s="238"/>
      <c r="AR65" s="243"/>
      <c r="AS65" s="239"/>
      <c r="AT65" s="240"/>
      <c r="AU65" s="241"/>
      <c r="AV65" s="242"/>
    </row>
    <row r="66" spans="1:48" ht="17.5" customHeight="1" x14ac:dyDescent="0.2">
      <c r="A66" s="599">
        <v>45719</v>
      </c>
      <c r="B66" s="201"/>
      <c r="C66" s="202"/>
      <c r="D66" s="203"/>
      <c r="E66" s="201"/>
      <c r="F66" s="202"/>
      <c r="G66" s="203"/>
      <c r="H66" s="201"/>
      <c r="I66" s="202"/>
      <c r="J66" s="203"/>
      <c r="K66" s="201"/>
      <c r="L66" s="202"/>
      <c r="M66" s="203"/>
      <c r="N66" s="201"/>
      <c r="O66" s="202"/>
      <c r="P66" s="203"/>
      <c r="Q66" s="201"/>
      <c r="R66" s="202"/>
      <c r="S66" s="203"/>
      <c r="T66" s="201"/>
      <c r="U66" s="202"/>
      <c r="V66" s="203"/>
      <c r="W66" s="201"/>
      <c r="X66" s="202"/>
      <c r="Y66" s="203"/>
      <c r="Z66" s="201"/>
      <c r="AA66" s="202"/>
      <c r="AB66" s="203"/>
      <c r="AC66" s="201"/>
      <c r="AD66" s="202"/>
      <c r="AE66" s="203"/>
      <c r="AF66" s="201"/>
      <c r="AG66" s="202"/>
      <c r="AH66" s="203"/>
      <c r="AI66" s="201"/>
      <c r="AJ66" s="202"/>
      <c r="AK66" s="203"/>
      <c r="AL66" s="204">
        <f t="shared" si="25"/>
        <v>0</v>
      </c>
      <c r="AM66" s="596">
        <f t="shared" si="24"/>
        <v>0</v>
      </c>
      <c r="AN66" s="590"/>
      <c r="AO66" s="236"/>
      <c r="AP66" s="237"/>
      <c r="AQ66" s="238"/>
      <c r="AR66" s="243"/>
      <c r="AS66" s="239"/>
      <c r="AT66" s="240"/>
      <c r="AU66" s="241"/>
      <c r="AV66" s="242"/>
    </row>
    <row r="67" spans="1:48" ht="17.5" customHeight="1" x14ac:dyDescent="0.2">
      <c r="A67" s="599">
        <v>45720</v>
      </c>
      <c r="B67" s="201"/>
      <c r="C67" s="202"/>
      <c r="D67" s="203"/>
      <c r="E67" s="201"/>
      <c r="F67" s="202"/>
      <c r="G67" s="203"/>
      <c r="H67" s="201"/>
      <c r="I67" s="202"/>
      <c r="J67" s="203"/>
      <c r="K67" s="201"/>
      <c r="L67" s="202"/>
      <c r="M67" s="203"/>
      <c r="N67" s="201"/>
      <c r="O67" s="202"/>
      <c r="P67" s="203"/>
      <c r="Q67" s="201"/>
      <c r="R67" s="202"/>
      <c r="S67" s="203"/>
      <c r="T67" s="201"/>
      <c r="U67" s="202"/>
      <c r="V67" s="203"/>
      <c r="W67" s="201"/>
      <c r="X67" s="202"/>
      <c r="Y67" s="203"/>
      <c r="Z67" s="201"/>
      <c r="AA67" s="202"/>
      <c r="AB67" s="203"/>
      <c r="AC67" s="201"/>
      <c r="AD67" s="202"/>
      <c r="AE67" s="203"/>
      <c r="AF67" s="201"/>
      <c r="AG67" s="202"/>
      <c r="AH67" s="203"/>
      <c r="AI67" s="201"/>
      <c r="AJ67" s="202"/>
      <c r="AK67" s="203"/>
      <c r="AL67" s="204">
        <f t="shared" si="25"/>
        <v>0</v>
      </c>
      <c r="AM67" s="596">
        <f t="shared" si="24"/>
        <v>0</v>
      </c>
      <c r="AN67" s="590"/>
      <c r="AO67" s="236"/>
      <c r="AP67" s="237"/>
      <c r="AQ67" s="238"/>
      <c r="AR67" s="243"/>
      <c r="AS67" s="239"/>
      <c r="AT67" s="240"/>
      <c r="AU67" s="241"/>
      <c r="AV67" s="242"/>
    </row>
    <row r="68" spans="1:48" ht="17.5" customHeight="1" x14ac:dyDescent="0.2">
      <c r="A68" s="599">
        <v>45721</v>
      </c>
      <c r="B68" s="201"/>
      <c r="C68" s="202"/>
      <c r="D68" s="203"/>
      <c r="E68" s="201"/>
      <c r="F68" s="202"/>
      <c r="G68" s="203"/>
      <c r="H68" s="201"/>
      <c r="I68" s="202"/>
      <c r="J68" s="203"/>
      <c r="K68" s="201"/>
      <c r="L68" s="202"/>
      <c r="M68" s="203"/>
      <c r="N68" s="201"/>
      <c r="O68" s="202"/>
      <c r="P68" s="203"/>
      <c r="Q68" s="201"/>
      <c r="R68" s="202"/>
      <c r="S68" s="203"/>
      <c r="T68" s="201"/>
      <c r="U68" s="202"/>
      <c r="V68" s="203"/>
      <c r="W68" s="201"/>
      <c r="X68" s="202"/>
      <c r="Y68" s="203"/>
      <c r="Z68" s="201"/>
      <c r="AA68" s="202"/>
      <c r="AB68" s="203"/>
      <c r="AC68" s="201"/>
      <c r="AD68" s="202"/>
      <c r="AE68" s="203"/>
      <c r="AF68" s="201"/>
      <c r="AG68" s="202"/>
      <c r="AH68" s="203"/>
      <c r="AI68" s="201"/>
      <c r="AJ68" s="202"/>
      <c r="AK68" s="203"/>
      <c r="AL68" s="204">
        <f t="shared" si="25"/>
        <v>0</v>
      </c>
      <c r="AM68" s="596">
        <f t="shared" si="24"/>
        <v>0</v>
      </c>
      <c r="AN68" s="590"/>
      <c r="AO68" s="236"/>
      <c r="AP68" s="237"/>
      <c r="AQ68" s="238"/>
      <c r="AR68" s="243"/>
      <c r="AS68" s="239"/>
      <c r="AT68" s="240"/>
      <c r="AU68" s="241"/>
      <c r="AV68" s="242"/>
    </row>
    <row r="69" spans="1:48" ht="17.5" customHeight="1" x14ac:dyDescent="0.2">
      <c r="A69" s="599">
        <v>45722</v>
      </c>
      <c r="B69" s="201"/>
      <c r="C69" s="202"/>
      <c r="D69" s="203"/>
      <c r="E69" s="201"/>
      <c r="F69" s="202"/>
      <c r="G69" s="203"/>
      <c r="H69" s="201"/>
      <c r="I69" s="202"/>
      <c r="J69" s="203"/>
      <c r="K69" s="201"/>
      <c r="L69" s="202"/>
      <c r="M69" s="203"/>
      <c r="N69" s="201"/>
      <c r="O69" s="202"/>
      <c r="P69" s="203"/>
      <c r="Q69" s="201"/>
      <c r="R69" s="202"/>
      <c r="S69" s="203"/>
      <c r="T69" s="201"/>
      <c r="U69" s="202"/>
      <c r="V69" s="203"/>
      <c r="W69" s="201"/>
      <c r="X69" s="202"/>
      <c r="Y69" s="203"/>
      <c r="Z69" s="201"/>
      <c r="AA69" s="202"/>
      <c r="AB69" s="203"/>
      <c r="AC69" s="201"/>
      <c r="AD69" s="202"/>
      <c r="AE69" s="203"/>
      <c r="AF69" s="201"/>
      <c r="AG69" s="202"/>
      <c r="AH69" s="203"/>
      <c r="AI69" s="201"/>
      <c r="AJ69" s="202"/>
      <c r="AK69" s="203"/>
      <c r="AL69" s="204">
        <f t="shared" si="25"/>
        <v>0</v>
      </c>
      <c r="AM69" s="596">
        <f t="shared" ref="AM69:AM132" si="26">SUM(AN70:AQ435)</f>
        <v>0</v>
      </c>
      <c r="AN69" s="590"/>
      <c r="AO69" s="236"/>
      <c r="AP69" s="237"/>
      <c r="AQ69" s="238"/>
      <c r="AR69" s="243"/>
      <c r="AS69" s="239"/>
      <c r="AT69" s="240"/>
      <c r="AU69" s="241"/>
      <c r="AV69" s="242"/>
    </row>
    <row r="70" spans="1:48" ht="17.5" customHeight="1" x14ac:dyDescent="0.2">
      <c r="A70" s="599">
        <v>45723</v>
      </c>
      <c r="B70" s="201"/>
      <c r="C70" s="202"/>
      <c r="D70" s="203"/>
      <c r="E70" s="201"/>
      <c r="F70" s="202"/>
      <c r="G70" s="203"/>
      <c r="H70" s="201"/>
      <c r="I70" s="202"/>
      <c r="J70" s="203"/>
      <c r="K70" s="201"/>
      <c r="L70" s="202"/>
      <c r="M70" s="203"/>
      <c r="N70" s="201"/>
      <c r="O70" s="202"/>
      <c r="P70" s="203"/>
      <c r="Q70" s="201"/>
      <c r="R70" s="202"/>
      <c r="S70" s="203"/>
      <c r="T70" s="201"/>
      <c r="U70" s="202"/>
      <c r="V70" s="203"/>
      <c r="W70" s="201"/>
      <c r="X70" s="202"/>
      <c r="Y70" s="203"/>
      <c r="Z70" s="201"/>
      <c r="AA70" s="202"/>
      <c r="AB70" s="203"/>
      <c r="AC70" s="201"/>
      <c r="AD70" s="202"/>
      <c r="AE70" s="203"/>
      <c r="AF70" s="201"/>
      <c r="AG70" s="202"/>
      <c r="AH70" s="203"/>
      <c r="AI70" s="201"/>
      <c r="AJ70" s="202"/>
      <c r="AK70" s="203"/>
      <c r="AL70" s="204">
        <f t="shared" ref="AL70:AL133" si="27">SUM(B70:AK70)</f>
        <v>0</v>
      </c>
      <c r="AM70" s="596">
        <f t="shared" si="26"/>
        <v>0</v>
      </c>
      <c r="AN70" s="590"/>
      <c r="AO70" s="236"/>
      <c r="AP70" s="237"/>
      <c r="AQ70" s="238"/>
      <c r="AR70" s="243"/>
      <c r="AS70" s="239"/>
      <c r="AT70" s="240"/>
      <c r="AU70" s="241"/>
      <c r="AV70" s="242"/>
    </row>
    <row r="71" spans="1:48" ht="17.5" customHeight="1" x14ac:dyDescent="0.2">
      <c r="A71" s="599">
        <v>45724</v>
      </c>
      <c r="B71" s="201"/>
      <c r="C71" s="202"/>
      <c r="D71" s="203"/>
      <c r="E71" s="201"/>
      <c r="F71" s="202"/>
      <c r="G71" s="203"/>
      <c r="H71" s="201"/>
      <c r="I71" s="202"/>
      <c r="J71" s="203"/>
      <c r="K71" s="201"/>
      <c r="L71" s="202"/>
      <c r="M71" s="203"/>
      <c r="N71" s="201"/>
      <c r="O71" s="202"/>
      <c r="P71" s="203"/>
      <c r="Q71" s="201"/>
      <c r="R71" s="202"/>
      <c r="S71" s="203"/>
      <c r="T71" s="201"/>
      <c r="U71" s="202"/>
      <c r="V71" s="203"/>
      <c r="W71" s="201"/>
      <c r="X71" s="202"/>
      <c r="Y71" s="203"/>
      <c r="Z71" s="201"/>
      <c r="AA71" s="202"/>
      <c r="AB71" s="203"/>
      <c r="AC71" s="201"/>
      <c r="AD71" s="202"/>
      <c r="AE71" s="203"/>
      <c r="AF71" s="201"/>
      <c r="AG71" s="202"/>
      <c r="AH71" s="203"/>
      <c r="AI71" s="201"/>
      <c r="AJ71" s="202"/>
      <c r="AK71" s="203"/>
      <c r="AL71" s="204">
        <f t="shared" si="27"/>
        <v>0</v>
      </c>
      <c r="AM71" s="596">
        <f t="shared" si="26"/>
        <v>0</v>
      </c>
      <c r="AN71" s="590"/>
      <c r="AO71" s="236"/>
      <c r="AP71" s="237"/>
      <c r="AQ71" s="238"/>
      <c r="AR71" s="243"/>
      <c r="AS71" s="239"/>
      <c r="AT71" s="240"/>
      <c r="AU71" s="241"/>
      <c r="AV71" s="242"/>
    </row>
    <row r="72" spans="1:48" ht="17.5" customHeight="1" x14ac:dyDescent="0.2">
      <c r="A72" s="599">
        <v>45725</v>
      </c>
      <c r="B72" s="201"/>
      <c r="C72" s="202"/>
      <c r="D72" s="203"/>
      <c r="E72" s="201"/>
      <c r="F72" s="202"/>
      <c r="G72" s="203"/>
      <c r="H72" s="201"/>
      <c r="I72" s="202"/>
      <c r="J72" s="203"/>
      <c r="K72" s="201"/>
      <c r="L72" s="202"/>
      <c r="M72" s="203"/>
      <c r="N72" s="201"/>
      <c r="O72" s="202"/>
      <c r="P72" s="203"/>
      <c r="Q72" s="201"/>
      <c r="R72" s="202"/>
      <c r="S72" s="203"/>
      <c r="T72" s="201"/>
      <c r="U72" s="202"/>
      <c r="V72" s="203"/>
      <c r="W72" s="201"/>
      <c r="X72" s="202"/>
      <c r="Y72" s="203"/>
      <c r="Z72" s="201"/>
      <c r="AA72" s="202"/>
      <c r="AB72" s="203"/>
      <c r="AC72" s="201"/>
      <c r="AD72" s="202"/>
      <c r="AE72" s="203"/>
      <c r="AF72" s="201"/>
      <c r="AG72" s="202"/>
      <c r="AH72" s="203"/>
      <c r="AI72" s="201"/>
      <c r="AJ72" s="202"/>
      <c r="AK72" s="203"/>
      <c r="AL72" s="204">
        <f t="shared" si="27"/>
        <v>0</v>
      </c>
      <c r="AM72" s="596">
        <f t="shared" si="26"/>
        <v>0</v>
      </c>
      <c r="AN72" s="590"/>
      <c r="AO72" s="236"/>
      <c r="AP72" s="237"/>
      <c r="AQ72" s="238"/>
      <c r="AR72" s="243"/>
      <c r="AS72" s="239"/>
      <c r="AT72" s="240"/>
      <c r="AU72" s="241"/>
      <c r="AV72" s="242"/>
    </row>
    <row r="73" spans="1:48" ht="17.5" customHeight="1" x14ac:dyDescent="0.2">
      <c r="A73" s="599">
        <v>45726</v>
      </c>
      <c r="B73" s="201"/>
      <c r="C73" s="202"/>
      <c r="D73" s="203"/>
      <c r="E73" s="201"/>
      <c r="F73" s="202"/>
      <c r="G73" s="203"/>
      <c r="H73" s="201"/>
      <c r="I73" s="202"/>
      <c r="J73" s="203"/>
      <c r="K73" s="201"/>
      <c r="L73" s="202"/>
      <c r="M73" s="203"/>
      <c r="N73" s="201"/>
      <c r="O73" s="202"/>
      <c r="P73" s="203"/>
      <c r="Q73" s="201"/>
      <c r="R73" s="202"/>
      <c r="S73" s="203"/>
      <c r="T73" s="201"/>
      <c r="U73" s="202"/>
      <c r="V73" s="203"/>
      <c r="W73" s="201"/>
      <c r="X73" s="202"/>
      <c r="Y73" s="203"/>
      <c r="Z73" s="201"/>
      <c r="AA73" s="202"/>
      <c r="AB73" s="203"/>
      <c r="AC73" s="201"/>
      <c r="AD73" s="202"/>
      <c r="AE73" s="203"/>
      <c r="AF73" s="201"/>
      <c r="AG73" s="202"/>
      <c r="AH73" s="203"/>
      <c r="AI73" s="201"/>
      <c r="AJ73" s="202"/>
      <c r="AK73" s="203"/>
      <c r="AL73" s="204">
        <f t="shared" si="27"/>
        <v>0</v>
      </c>
      <c r="AM73" s="596">
        <f t="shared" si="26"/>
        <v>0</v>
      </c>
      <c r="AN73" s="590"/>
      <c r="AO73" s="236"/>
      <c r="AP73" s="237"/>
      <c r="AQ73" s="238"/>
      <c r="AR73" s="243"/>
      <c r="AS73" s="239"/>
      <c r="AT73" s="240"/>
      <c r="AU73" s="241"/>
      <c r="AV73" s="242"/>
    </row>
    <row r="74" spans="1:48" ht="17.5" customHeight="1" x14ac:dyDescent="0.2">
      <c r="A74" s="599">
        <v>45727</v>
      </c>
      <c r="B74" s="201"/>
      <c r="C74" s="202"/>
      <c r="D74" s="203"/>
      <c r="E74" s="201"/>
      <c r="F74" s="202"/>
      <c r="G74" s="203"/>
      <c r="H74" s="201"/>
      <c r="I74" s="202"/>
      <c r="J74" s="203"/>
      <c r="K74" s="201"/>
      <c r="L74" s="202"/>
      <c r="M74" s="203"/>
      <c r="N74" s="201"/>
      <c r="O74" s="202"/>
      <c r="P74" s="203"/>
      <c r="Q74" s="201"/>
      <c r="R74" s="202"/>
      <c r="S74" s="203"/>
      <c r="T74" s="201"/>
      <c r="U74" s="202"/>
      <c r="V74" s="203"/>
      <c r="W74" s="201"/>
      <c r="X74" s="202"/>
      <c r="Y74" s="203"/>
      <c r="Z74" s="201"/>
      <c r="AA74" s="202"/>
      <c r="AB74" s="203"/>
      <c r="AC74" s="201"/>
      <c r="AD74" s="202"/>
      <c r="AE74" s="203"/>
      <c r="AF74" s="201"/>
      <c r="AG74" s="202"/>
      <c r="AH74" s="203"/>
      <c r="AI74" s="201"/>
      <c r="AJ74" s="202"/>
      <c r="AK74" s="203"/>
      <c r="AL74" s="204">
        <f t="shared" si="27"/>
        <v>0</v>
      </c>
      <c r="AM74" s="596">
        <f t="shared" si="26"/>
        <v>0</v>
      </c>
      <c r="AN74" s="590"/>
      <c r="AO74" s="236"/>
      <c r="AP74" s="237"/>
      <c r="AQ74" s="238"/>
      <c r="AR74" s="243"/>
      <c r="AS74" s="239"/>
      <c r="AT74" s="240"/>
      <c r="AU74" s="241"/>
      <c r="AV74" s="242"/>
    </row>
    <row r="75" spans="1:48" ht="17.5" customHeight="1" x14ac:dyDescent="0.2">
      <c r="A75" s="599">
        <v>45728</v>
      </c>
      <c r="B75" s="201"/>
      <c r="C75" s="202"/>
      <c r="D75" s="203"/>
      <c r="E75" s="201"/>
      <c r="F75" s="202"/>
      <c r="G75" s="203"/>
      <c r="H75" s="201"/>
      <c r="I75" s="202"/>
      <c r="J75" s="203"/>
      <c r="K75" s="201"/>
      <c r="L75" s="202"/>
      <c r="M75" s="203"/>
      <c r="N75" s="201"/>
      <c r="O75" s="202"/>
      <c r="P75" s="203"/>
      <c r="Q75" s="201"/>
      <c r="R75" s="202"/>
      <c r="S75" s="203"/>
      <c r="T75" s="201"/>
      <c r="U75" s="202"/>
      <c r="V75" s="203"/>
      <c r="W75" s="201"/>
      <c r="X75" s="202"/>
      <c r="Y75" s="203"/>
      <c r="Z75" s="201"/>
      <c r="AA75" s="202"/>
      <c r="AB75" s="203"/>
      <c r="AC75" s="201"/>
      <c r="AD75" s="202"/>
      <c r="AE75" s="203"/>
      <c r="AF75" s="201"/>
      <c r="AG75" s="202"/>
      <c r="AH75" s="203"/>
      <c r="AI75" s="201"/>
      <c r="AJ75" s="202"/>
      <c r="AK75" s="203"/>
      <c r="AL75" s="204">
        <f t="shared" si="27"/>
        <v>0</v>
      </c>
      <c r="AM75" s="596">
        <f t="shared" si="26"/>
        <v>0</v>
      </c>
      <c r="AN75" s="590"/>
      <c r="AO75" s="236"/>
      <c r="AP75" s="237"/>
      <c r="AQ75" s="238"/>
      <c r="AR75" s="243"/>
      <c r="AS75" s="239"/>
      <c r="AT75" s="240"/>
      <c r="AU75" s="241"/>
      <c r="AV75" s="242"/>
    </row>
    <row r="76" spans="1:48" ht="17.5" customHeight="1" x14ac:dyDescent="0.2">
      <c r="A76" s="599">
        <v>45729</v>
      </c>
      <c r="B76" s="201"/>
      <c r="C76" s="202"/>
      <c r="D76" s="203"/>
      <c r="E76" s="201"/>
      <c r="F76" s="202"/>
      <c r="G76" s="203"/>
      <c r="H76" s="201"/>
      <c r="I76" s="202"/>
      <c r="J76" s="203"/>
      <c r="K76" s="201"/>
      <c r="L76" s="202"/>
      <c r="M76" s="203"/>
      <c r="N76" s="201"/>
      <c r="O76" s="202"/>
      <c r="P76" s="203"/>
      <c r="Q76" s="201"/>
      <c r="R76" s="202"/>
      <c r="S76" s="203"/>
      <c r="T76" s="201"/>
      <c r="U76" s="202"/>
      <c r="V76" s="203"/>
      <c r="W76" s="201"/>
      <c r="X76" s="202"/>
      <c r="Y76" s="203"/>
      <c r="Z76" s="201"/>
      <c r="AA76" s="202"/>
      <c r="AB76" s="203"/>
      <c r="AC76" s="201"/>
      <c r="AD76" s="202"/>
      <c r="AE76" s="203"/>
      <c r="AF76" s="201"/>
      <c r="AG76" s="202"/>
      <c r="AH76" s="203"/>
      <c r="AI76" s="201"/>
      <c r="AJ76" s="202"/>
      <c r="AK76" s="203"/>
      <c r="AL76" s="204">
        <f t="shared" si="27"/>
        <v>0</v>
      </c>
      <c r="AM76" s="596">
        <f t="shared" si="26"/>
        <v>0</v>
      </c>
      <c r="AN76" s="590"/>
      <c r="AO76" s="236"/>
      <c r="AP76" s="237"/>
      <c r="AQ76" s="238"/>
      <c r="AR76" s="243"/>
      <c r="AS76" s="239"/>
      <c r="AT76" s="240"/>
      <c r="AU76" s="241"/>
      <c r="AV76" s="242"/>
    </row>
    <row r="77" spans="1:48" ht="17.5" customHeight="1" x14ac:dyDescent="0.2">
      <c r="A77" s="599">
        <v>45730</v>
      </c>
      <c r="B77" s="201"/>
      <c r="C77" s="202"/>
      <c r="D77" s="203"/>
      <c r="E77" s="201"/>
      <c r="F77" s="202"/>
      <c r="G77" s="203"/>
      <c r="H77" s="201"/>
      <c r="I77" s="202"/>
      <c r="J77" s="203"/>
      <c r="K77" s="201"/>
      <c r="L77" s="202"/>
      <c r="M77" s="203"/>
      <c r="N77" s="201"/>
      <c r="O77" s="202"/>
      <c r="P77" s="203"/>
      <c r="Q77" s="201"/>
      <c r="R77" s="202"/>
      <c r="S77" s="203"/>
      <c r="T77" s="201"/>
      <c r="U77" s="202"/>
      <c r="V77" s="203"/>
      <c r="W77" s="201"/>
      <c r="X77" s="202"/>
      <c r="Y77" s="203"/>
      <c r="Z77" s="201"/>
      <c r="AA77" s="202"/>
      <c r="AB77" s="203"/>
      <c r="AC77" s="201"/>
      <c r="AD77" s="202"/>
      <c r="AE77" s="203"/>
      <c r="AF77" s="201"/>
      <c r="AG77" s="202"/>
      <c r="AH77" s="203"/>
      <c r="AI77" s="201"/>
      <c r="AJ77" s="202"/>
      <c r="AK77" s="203"/>
      <c r="AL77" s="204">
        <f t="shared" si="27"/>
        <v>0</v>
      </c>
      <c r="AM77" s="596">
        <f t="shared" si="26"/>
        <v>0</v>
      </c>
      <c r="AN77" s="590"/>
      <c r="AO77" s="236"/>
      <c r="AP77" s="237"/>
      <c r="AQ77" s="238"/>
      <c r="AR77" s="243"/>
      <c r="AS77" s="239"/>
      <c r="AT77" s="240"/>
      <c r="AU77" s="241"/>
      <c r="AV77" s="242"/>
    </row>
    <row r="78" spans="1:48" ht="17.5" customHeight="1" x14ac:dyDescent="0.2">
      <c r="A78" s="599">
        <v>45731</v>
      </c>
      <c r="B78" s="201"/>
      <c r="C78" s="202"/>
      <c r="D78" s="203"/>
      <c r="E78" s="201"/>
      <c r="F78" s="202"/>
      <c r="G78" s="203"/>
      <c r="H78" s="201"/>
      <c r="I78" s="202"/>
      <c r="J78" s="203"/>
      <c r="K78" s="201"/>
      <c r="L78" s="202"/>
      <c r="M78" s="203"/>
      <c r="N78" s="201"/>
      <c r="O78" s="202"/>
      <c r="P78" s="203"/>
      <c r="Q78" s="201"/>
      <c r="R78" s="202"/>
      <c r="S78" s="203"/>
      <c r="T78" s="201"/>
      <c r="U78" s="202"/>
      <c r="V78" s="203"/>
      <c r="W78" s="201"/>
      <c r="X78" s="202"/>
      <c r="Y78" s="203"/>
      <c r="Z78" s="201"/>
      <c r="AA78" s="202"/>
      <c r="AB78" s="203"/>
      <c r="AC78" s="201"/>
      <c r="AD78" s="202"/>
      <c r="AE78" s="203"/>
      <c r="AF78" s="201"/>
      <c r="AG78" s="202"/>
      <c r="AH78" s="203"/>
      <c r="AI78" s="201"/>
      <c r="AJ78" s="202"/>
      <c r="AK78" s="203"/>
      <c r="AL78" s="204">
        <f t="shared" si="27"/>
        <v>0</v>
      </c>
      <c r="AM78" s="596">
        <f t="shared" si="26"/>
        <v>0</v>
      </c>
      <c r="AN78" s="590"/>
      <c r="AO78" s="236"/>
      <c r="AP78" s="237"/>
      <c r="AQ78" s="238"/>
      <c r="AR78" s="243"/>
      <c r="AS78" s="239"/>
      <c r="AT78" s="240"/>
      <c r="AU78" s="241"/>
      <c r="AV78" s="242"/>
    </row>
    <row r="79" spans="1:48" ht="17.5" customHeight="1" x14ac:dyDescent="0.2">
      <c r="A79" s="599">
        <v>45732</v>
      </c>
      <c r="B79" s="201"/>
      <c r="C79" s="202"/>
      <c r="D79" s="203"/>
      <c r="E79" s="201"/>
      <c r="F79" s="202"/>
      <c r="G79" s="203"/>
      <c r="H79" s="201"/>
      <c r="I79" s="202"/>
      <c r="J79" s="203"/>
      <c r="K79" s="201"/>
      <c r="L79" s="202"/>
      <c r="M79" s="203"/>
      <c r="N79" s="201"/>
      <c r="O79" s="202"/>
      <c r="P79" s="203"/>
      <c r="Q79" s="201"/>
      <c r="R79" s="202"/>
      <c r="S79" s="203"/>
      <c r="T79" s="201"/>
      <c r="U79" s="202"/>
      <c r="V79" s="203"/>
      <c r="W79" s="201"/>
      <c r="X79" s="202"/>
      <c r="Y79" s="203"/>
      <c r="Z79" s="201"/>
      <c r="AA79" s="202"/>
      <c r="AB79" s="203"/>
      <c r="AC79" s="201"/>
      <c r="AD79" s="202"/>
      <c r="AE79" s="203"/>
      <c r="AF79" s="201"/>
      <c r="AG79" s="202"/>
      <c r="AH79" s="203"/>
      <c r="AI79" s="201"/>
      <c r="AJ79" s="202"/>
      <c r="AK79" s="203"/>
      <c r="AL79" s="204">
        <f t="shared" si="27"/>
        <v>0</v>
      </c>
      <c r="AM79" s="596">
        <f t="shared" si="26"/>
        <v>0</v>
      </c>
      <c r="AN79" s="590"/>
      <c r="AO79" s="236"/>
      <c r="AP79" s="237"/>
      <c r="AQ79" s="238"/>
      <c r="AR79" s="243"/>
      <c r="AS79" s="239"/>
      <c r="AT79" s="240"/>
      <c r="AU79" s="241"/>
      <c r="AV79" s="242"/>
    </row>
    <row r="80" spans="1:48" ht="17.5" customHeight="1" x14ac:dyDescent="0.2">
      <c r="A80" s="599">
        <v>45733</v>
      </c>
      <c r="B80" s="201"/>
      <c r="C80" s="202"/>
      <c r="D80" s="203"/>
      <c r="E80" s="201"/>
      <c r="F80" s="202"/>
      <c r="G80" s="203"/>
      <c r="H80" s="201"/>
      <c r="I80" s="202"/>
      <c r="J80" s="203"/>
      <c r="K80" s="201"/>
      <c r="L80" s="202"/>
      <c r="M80" s="203"/>
      <c r="N80" s="201"/>
      <c r="O80" s="202"/>
      <c r="P80" s="203"/>
      <c r="Q80" s="201"/>
      <c r="R80" s="202"/>
      <c r="S80" s="203"/>
      <c r="T80" s="201"/>
      <c r="U80" s="202"/>
      <c r="V80" s="203"/>
      <c r="W80" s="201"/>
      <c r="X80" s="202"/>
      <c r="Y80" s="203"/>
      <c r="Z80" s="201"/>
      <c r="AA80" s="202"/>
      <c r="AB80" s="203"/>
      <c r="AC80" s="201"/>
      <c r="AD80" s="202"/>
      <c r="AE80" s="203"/>
      <c r="AF80" s="201"/>
      <c r="AG80" s="202"/>
      <c r="AH80" s="203"/>
      <c r="AI80" s="201"/>
      <c r="AJ80" s="202"/>
      <c r="AK80" s="203"/>
      <c r="AL80" s="204">
        <f t="shared" si="27"/>
        <v>0</v>
      </c>
      <c r="AM80" s="596">
        <f t="shared" si="26"/>
        <v>0</v>
      </c>
      <c r="AN80" s="590"/>
      <c r="AO80" s="236"/>
      <c r="AP80" s="237"/>
      <c r="AQ80" s="238"/>
      <c r="AR80" s="243"/>
      <c r="AS80" s="239"/>
      <c r="AT80" s="240"/>
      <c r="AU80" s="241"/>
      <c r="AV80" s="242"/>
    </row>
    <row r="81" spans="1:48" ht="17.5" customHeight="1" x14ac:dyDescent="0.2">
      <c r="A81" s="599">
        <v>45734</v>
      </c>
      <c r="B81" s="201"/>
      <c r="C81" s="202"/>
      <c r="D81" s="203"/>
      <c r="E81" s="201"/>
      <c r="F81" s="202"/>
      <c r="G81" s="203"/>
      <c r="H81" s="201"/>
      <c r="I81" s="202"/>
      <c r="J81" s="203"/>
      <c r="K81" s="201"/>
      <c r="L81" s="202"/>
      <c r="M81" s="203"/>
      <c r="N81" s="201"/>
      <c r="O81" s="202"/>
      <c r="P81" s="203"/>
      <c r="Q81" s="201"/>
      <c r="R81" s="202"/>
      <c r="S81" s="203"/>
      <c r="T81" s="201"/>
      <c r="U81" s="202"/>
      <c r="V81" s="203"/>
      <c r="W81" s="201"/>
      <c r="X81" s="202"/>
      <c r="Y81" s="203"/>
      <c r="Z81" s="201"/>
      <c r="AA81" s="202"/>
      <c r="AB81" s="203"/>
      <c r="AC81" s="201"/>
      <c r="AD81" s="202"/>
      <c r="AE81" s="203"/>
      <c r="AF81" s="201"/>
      <c r="AG81" s="202"/>
      <c r="AH81" s="203"/>
      <c r="AI81" s="201"/>
      <c r="AJ81" s="202"/>
      <c r="AK81" s="203"/>
      <c r="AL81" s="204">
        <f t="shared" si="27"/>
        <v>0</v>
      </c>
      <c r="AM81" s="596">
        <f t="shared" si="26"/>
        <v>0</v>
      </c>
      <c r="AN81" s="590"/>
      <c r="AO81" s="236"/>
      <c r="AP81" s="237"/>
      <c r="AQ81" s="238"/>
      <c r="AR81" s="243"/>
      <c r="AS81" s="239"/>
      <c r="AT81" s="240"/>
      <c r="AU81" s="241"/>
      <c r="AV81" s="242"/>
    </row>
    <row r="82" spans="1:48" ht="17.5" customHeight="1" x14ac:dyDescent="0.2">
      <c r="A82" s="599">
        <v>45735</v>
      </c>
      <c r="B82" s="201"/>
      <c r="C82" s="202"/>
      <c r="D82" s="203"/>
      <c r="E82" s="201"/>
      <c r="F82" s="202"/>
      <c r="G82" s="203"/>
      <c r="H82" s="201"/>
      <c r="I82" s="202"/>
      <c r="J82" s="203"/>
      <c r="K82" s="201"/>
      <c r="L82" s="202"/>
      <c r="M82" s="203"/>
      <c r="N82" s="201"/>
      <c r="O82" s="202"/>
      <c r="P82" s="203"/>
      <c r="Q82" s="201"/>
      <c r="R82" s="202"/>
      <c r="S82" s="203"/>
      <c r="T82" s="201"/>
      <c r="U82" s="202"/>
      <c r="V82" s="203"/>
      <c r="W82" s="201"/>
      <c r="X82" s="202"/>
      <c r="Y82" s="203"/>
      <c r="Z82" s="201"/>
      <c r="AA82" s="202"/>
      <c r="AB82" s="203"/>
      <c r="AC82" s="201"/>
      <c r="AD82" s="202"/>
      <c r="AE82" s="203"/>
      <c r="AF82" s="201"/>
      <c r="AG82" s="202"/>
      <c r="AH82" s="203"/>
      <c r="AI82" s="201"/>
      <c r="AJ82" s="202"/>
      <c r="AK82" s="203"/>
      <c r="AL82" s="204">
        <f t="shared" si="27"/>
        <v>0</v>
      </c>
      <c r="AM82" s="596">
        <f t="shared" si="26"/>
        <v>0</v>
      </c>
      <c r="AN82" s="590"/>
      <c r="AO82" s="236"/>
      <c r="AP82" s="237"/>
      <c r="AQ82" s="238"/>
      <c r="AR82" s="243"/>
      <c r="AS82" s="239"/>
      <c r="AT82" s="240"/>
      <c r="AU82" s="241"/>
      <c r="AV82" s="242"/>
    </row>
    <row r="83" spans="1:48" ht="17.5" customHeight="1" x14ac:dyDescent="0.2">
      <c r="A83" s="599">
        <v>45736</v>
      </c>
      <c r="B83" s="201"/>
      <c r="C83" s="202"/>
      <c r="D83" s="203"/>
      <c r="E83" s="201"/>
      <c r="F83" s="202"/>
      <c r="G83" s="203"/>
      <c r="H83" s="201"/>
      <c r="I83" s="202"/>
      <c r="J83" s="203"/>
      <c r="K83" s="201"/>
      <c r="L83" s="202"/>
      <c r="M83" s="203"/>
      <c r="N83" s="201"/>
      <c r="O83" s="202"/>
      <c r="P83" s="203"/>
      <c r="Q83" s="201"/>
      <c r="R83" s="202"/>
      <c r="S83" s="203"/>
      <c r="T83" s="201"/>
      <c r="U83" s="202"/>
      <c r="V83" s="203"/>
      <c r="W83" s="201"/>
      <c r="X83" s="202"/>
      <c r="Y83" s="203"/>
      <c r="Z83" s="201"/>
      <c r="AA83" s="202"/>
      <c r="AB83" s="203"/>
      <c r="AC83" s="201"/>
      <c r="AD83" s="202"/>
      <c r="AE83" s="203"/>
      <c r="AF83" s="201"/>
      <c r="AG83" s="202"/>
      <c r="AH83" s="203"/>
      <c r="AI83" s="201"/>
      <c r="AJ83" s="202"/>
      <c r="AK83" s="203"/>
      <c r="AL83" s="204">
        <f t="shared" si="27"/>
        <v>0</v>
      </c>
      <c r="AM83" s="596">
        <f t="shared" si="26"/>
        <v>0</v>
      </c>
      <c r="AN83" s="590"/>
      <c r="AO83" s="236"/>
      <c r="AP83" s="237"/>
      <c r="AQ83" s="238"/>
      <c r="AR83" s="243"/>
      <c r="AS83" s="239"/>
      <c r="AT83" s="240"/>
      <c r="AU83" s="241"/>
      <c r="AV83" s="242"/>
    </row>
    <row r="84" spans="1:48" ht="17.5" customHeight="1" x14ac:dyDescent="0.2">
      <c r="A84" s="599">
        <v>45737</v>
      </c>
      <c r="B84" s="201"/>
      <c r="C84" s="202"/>
      <c r="D84" s="203"/>
      <c r="E84" s="201"/>
      <c r="F84" s="202"/>
      <c r="G84" s="203"/>
      <c r="H84" s="201"/>
      <c r="I84" s="202"/>
      <c r="J84" s="203"/>
      <c r="K84" s="201"/>
      <c r="L84" s="202"/>
      <c r="M84" s="203"/>
      <c r="N84" s="201"/>
      <c r="O84" s="202"/>
      <c r="P84" s="203"/>
      <c r="Q84" s="201"/>
      <c r="R84" s="202"/>
      <c r="S84" s="203"/>
      <c r="T84" s="201"/>
      <c r="U84" s="202"/>
      <c r="V84" s="203"/>
      <c r="W84" s="201"/>
      <c r="X84" s="202"/>
      <c r="Y84" s="203"/>
      <c r="Z84" s="201"/>
      <c r="AA84" s="202"/>
      <c r="AB84" s="203"/>
      <c r="AC84" s="201"/>
      <c r="AD84" s="202"/>
      <c r="AE84" s="203"/>
      <c r="AF84" s="201"/>
      <c r="AG84" s="202"/>
      <c r="AH84" s="203"/>
      <c r="AI84" s="201"/>
      <c r="AJ84" s="202"/>
      <c r="AK84" s="203"/>
      <c r="AL84" s="204">
        <f t="shared" si="27"/>
        <v>0</v>
      </c>
      <c r="AM84" s="596">
        <f t="shared" si="26"/>
        <v>0</v>
      </c>
      <c r="AN84" s="590"/>
      <c r="AO84" s="236"/>
      <c r="AP84" s="237"/>
      <c r="AQ84" s="238"/>
      <c r="AR84" s="243"/>
      <c r="AS84" s="239"/>
      <c r="AT84" s="240"/>
      <c r="AU84" s="241"/>
      <c r="AV84" s="242"/>
    </row>
    <row r="85" spans="1:48" ht="17.5" customHeight="1" x14ac:dyDescent="0.2">
      <c r="A85" s="599">
        <v>45738</v>
      </c>
      <c r="B85" s="201"/>
      <c r="C85" s="202"/>
      <c r="D85" s="203"/>
      <c r="E85" s="201"/>
      <c r="F85" s="202"/>
      <c r="G85" s="203"/>
      <c r="H85" s="201"/>
      <c r="I85" s="202"/>
      <c r="J85" s="203"/>
      <c r="K85" s="201"/>
      <c r="L85" s="202"/>
      <c r="M85" s="203"/>
      <c r="N85" s="201"/>
      <c r="O85" s="202"/>
      <c r="P85" s="203"/>
      <c r="Q85" s="201"/>
      <c r="R85" s="202"/>
      <c r="S85" s="203"/>
      <c r="T85" s="201"/>
      <c r="U85" s="202"/>
      <c r="V85" s="203"/>
      <c r="W85" s="201"/>
      <c r="X85" s="202"/>
      <c r="Y85" s="203"/>
      <c r="Z85" s="201"/>
      <c r="AA85" s="202"/>
      <c r="AB85" s="203"/>
      <c r="AC85" s="201"/>
      <c r="AD85" s="202"/>
      <c r="AE85" s="203"/>
      <c r="AF85" s="201"/>
      <c r="AG85" s="202"/>
      <c r="AH85" s="203"/>
      <c r="AI85" s="201"/>
      <c r="AJ85" s="202"/>
      <c r="AK85" s="203"/>
      <c r="AL85" s="204">
        <f t="shared" si="27"/>
        <v>0</v>
      </c>
      <c r="AM85" s="596">
        <f t="shared" si="26"/>
        <v>0</v>
      </c>
      <c r="AN85" s="590"/>
      <c r="AO85" s="236"/>
      <c r="AP85" s="237"/>
      <c r="AQ85" s="238"/>
      <c r="AR85" s="243"/>
      <c r="AS85" s="239"/>
      <c r="AT85" s="240"/>
      <c r="AU85" s="241"/>
      <c r="AV85" s="242"/>
    </row>
    <row r="86" spans="1:48" ht="17.5" customHeight="1" x14ac:dyDescent="0.2">
      <c r="A86" s="599">
        <v>45739</v>
      </c>
      <c r="B86" s="201"/>
      <c r="C86" s="202"/>
      <c r="D86" s="203"/>
      <c r="E86" s="201"/>
      <c r="F86" s="202"/>
      <c r="G86" s="203"/>
      <c r="H86" s="201"/>
      <c r="I86" s="202"/>
      <c r="J86" s="203"/>
      <c r="K86" s="201"/>
      <c r="L86" s="202"/>
      <c r="M86" s="203"/>
      <c r="N86" s="201"/>
      <c r="O86" s="202"/>
      <c r="P86" s="203"/>
      <c r="Q86" s="201"/>
      <c r="R86" s="202"/>
      <c r="S86" s="203"/>
      <c r="T86" s="201"/>
      <c r="U86" s="202"/>
      <c r="V86" s="203"/>
      <c r="W86" s="201"/>
      <c r="X86" s="202"/>
      <c r="Y86" s="203"/>
      <c r="Z86" s="201"/>
      <c r="AA86" s="202"/>
      <c r="AB86" s="203"/>
      <c r="AC86" s="201"/>
      <c r="AD86" s="202"/>
      <c r="AE86" s="203"/>
      <c r="AF86" s="201"/>
      <c r="AG86" s="202"/>
      <c r="AH86" s="203"/>
      <c r="AI86" s="201"/>
      <c r="AJ86" s="202"/>
      <c r="AK86" s="203"/>
      <c r="AL86" s="204">
        <f t="shared" si="27"/>
        <v>0</v>
      </c>
      <c r="AM86" s="596">
        <f t="shared" si="26"/>
        <v>0</v>
      </c>
      <c r="AN86" s="590"/>
      <c r="AO86" s="236"/>
      <c r="AP86" s="237"/>
      <c r="AQ86" s="238"/>
      <c r="AR86" s="243"/>
      <c r="AS86" s="239"/>
      <c r="AT86" s="240"/>
      <c r="AU86" s="241"/>
      <c r="AV86" s="242"/>
    </row>
    <row r="87" spans="1:48" ht="17.5" customHeight="1" x14ac:dyDescent="0.2">
      <c r="A87" s="599">
        <v>45740</v>
      </c>
      <c r="B87" s="201"/>
      <c r="C87" s="202"/>
      <c r="D87" s="203"/>
      <c r="E87" s="201"/>
      <c r="F87" s="202"/>
      <c r="G87" s="203"/>
      <c r="H87" s="201"/>
      <c r="I87" s="202"/>
      <c r="J87" s="203"/>
      <c r="K87" s="201"/>
      <c r="L87" s="202"/>
      <c r="M87" s="203"/>
      <c r="N87" s="201"/>
      <c r="O87" s="202"/>
      <c r="P87" s="203"/>
      <c r="Q87" s="201"/>
      <c r="R87" s="202"/>
      <c r="S87" s="203"/>
      <c r="T87" s="201"/>
      <c r="U87" s="202"/>
      <c r="V87" s="203"/>
      <c r="W87" s="201"/>
      <c r="X87" s="202"/>
      <c r="Y87" s="203"/>
      <c r="Z87" s="201"/>
      <c r="AA87" s="202"/>
      <c r="AB87" s="203"/>
      <c r="AC87" s="201"/>
      <c r="AD87" s="202"/>
      <c r="AE87" s="203"/>
      <c r="AF87" s="201"/>
      <c r="AG87" s="202"/>
      <c r="AH87" s="203"/>
      <c r="AI87" s="201"/>
      <c r="AJ87" s="202"/>
      <c r="AK87" s="203"/>
      <c r="AL87" s="204">
        <f t="shared" si="27"/>
        <v>0</v>
      </c>
      <c r="AM87" s="596">
        <f t="shared" si="26"/>
        <v>0</v>
      </c>
      <c r="AN87" s="590"/>
      <c r="AO87" s="236"/>
      <c r="AP87" s="237"/>
      <c r="AQ87" s="238"/>
      <c r="AR87" s="243"/>
      <c r="AS87" s="239"/>
      <c r="AT87" s="240"/>
      <c r="AU87" s="241"/>
      <c r="AV87" s="242"/>
    </row>
    <row r="88" spans="1:48" ht="17.5" customHeight="1" x14ac:dyDescent="0.2">
      <c r="A88" s="599">
        <v>45741</v>
      </c>
      <c r="B88" s="201"/>
      <c r="C88" s="202"/>
      <c r="D88" s="203"/>
      <c r="E88" s="201"/>
      <c r="F88" s="202"/>
      <c r="G88" s="203"/>
      <c r="H88" s="201"/>
      <c r="I88" s="202"/>
      <c r="J88" s="203"/>
      <c r="K88" s="201"/>
      <c r="L88" s="202"/>
      <c r="M88" s="203"/>
      <c r="N88" s="201"/>
      <c r="O88" s="202"/>
      <c r="P88" s="203"/>
      <c r="Q88" s="201"/>
      <c r="R88" s="202"/>
      <c r="S88" s="203"/>
      <c r="T88" s="201"/>
      <c r="U88" s="202"/>
      <c r="V88" s="203"/>
      <c r="W88" s="201"/>
      <c r="X88" s="202"/>
      <c r="Y88" s="203"/>
      <c r="Z88" s="201"/>
      <c r="AA88" s="202"/>
      <c r="AB88" s="203"/>
      <c r="AC88" s="201"/>
      <c r="AD88" s="202"/>
      <c r="AE88" s="203"/>
      <c r="AF88" s="201"/>
      <c r="AG88" s="202"/>
      <c r="AH88" s="203"/>
      <c r="AI88" s="201"/>
      <c r="AJ88" s="202"/>
      <c r="AK88" s="203"/>
      <c r="AL88" s="204">
        <f t="shared" si="27"/>
        <v>0</v>
      </c>
      <c r="AM88" s="596">
        <f t="shared" si="26"/>
        <v>0</v>
      </c>
      <c r="AN88" s="590"/>
      <c r="AO88" s="236"/>
      <c r="AP88" s="237"/>
      <c r="AQ88" s="238"/>
      <c r="AR88" s="243"/>
      <c r="AS88" s="239"/>
      <c r="AT88" s="240"/>
      <c r="AU88" s="241"/>
      <c r="AV88" s="242"/>
    </row>
    <row r="89" spans="1:48" ht="17.5" customHeight="1" x14ac:dyDescent="0.2">
      <c r="A89" s="599">
        <v>45742</v>
      </c>
      <c r="B89" s="201"/>
      <c r="C89" s="202"/>
      <c r="D89" s="203"/>
      <c r="E89" s="201"/>
      <c r="F89" s="202"/>
      <c r="G89" s="203"/>
      <c r="H89" s="201"/>
      <c r="I89" s="202"/>
      <c r="J89" s="203"/>
      <c r="K89" s="201"/>
      <c r="L89" s="202"/>
      <c r="M89" s="203"/>
      <c r="N89" s="201"/>
      <c r="O89" s="202"/>
      <c r="P89" s="203"/>
      <c r="Q89" s="201"/>
      <c r="R89" s="202"/>
      <c r="S89" s="203"/>
      <c r="T89" s="201"/>
      <c r="U89" s="202"/>
      <c r="V89" s="203"/>
      <c r="W89" s="201"/>
      <c r="X89" s="202"/>
      <c r="Y89" s="203"/>
      <c r="Z89" s="201"/>
      <c r="AA89" s="202"/>
      <c r="AB89" s="203"/>
      <c r="AC89" s="201"/>
      <c r="AD89" s="202"/>
      <c r="AE89" s="203"/>
      <c r="AF89" s="201"/>
      <c r="AG89" s="202"/>
      <c r="AH89" s="203"/>
      <c r="AI89" s="201"/>
      <c r="AJ89" s="202"/>
      <c r="AK89" s="203"/>
      <c r="AL89" s="204">
        <f t="shared" si="27"/>
        <v>0</v>
      </c>
      <c r="AM89" s="596">
        <f t="shared" si="26"/>
        <v>0</v>
      </c>
      <c r="AN89" s="590"/>
      <c r="AO89" s="236"/>
      <c r="AP89" s="237"/>
      <c r="AQ89" s="238"/>
      <c r="AR89" s="243"/>
      <c r="AS89" s="239"/>
      <c r="AT89" s="240"/>
      <c r="AU89" s="241"/>
      <c r="AV89" s="242"/>
    </row>
    <row r="90" spans="1:48" ht="17.5" customHeight="1" x14ac:dyDescent="0.2">
      <c r="A90" s="599">
        <v>45743</v>
      </c>
      <c r="B90" s="201"/>
      <c r="C90" s="202"/>
      <c r="D90" s="203"/>
      <c r="E90" s="201"/>
      <c r="F90" s="202"/>
      <c r="G90" s="203"/>
      <c r="H90" s="201"/>
      <c r="I90" s="202"/>
      <c r="J90" s="203"/>
      <c r="K90" s="201"/>
      <c r="L90" s="202"/>
      <c r="M90" s="203"/>
      <c r="N90" s="201"/>
      <c r="O90" s="202"/>
      <c r="P90" s="203"/>
      <c r="Q90" s="201"/>
      <c r="R90" s="202"/>
      <c r="S90" s="203"/>
      <c r="T90" s="201"/>
      <c r="U90" s="202"/>
      <c r="V90" s="203"/>
      <c r="W90" s="201"/>
      <c r="X90" s="202"/>
      <c r="Y90" s="203"/>
      <c r="Z90" s="201"/>
      <c r="AA90" s="202"/>
      <c r="AB90" s="203"/>
      <c r="AC90" s="201"/>
      <c r="AD90" s="202"/>
      <c r="AE90" s="203"/>
      <c r="AF90" s="201"/>
      <c r="AG90" s="202"/>
      <c r="AH90" s="203"/>
      <c r="AI90" s="201"/>
      <c r="AJ90" s="202"/>
      <c r="AK90" s="203"/>
      <c r="AL90" s="204">
        <f t="shared" si="27"/>
        <v>0</v>
      </c>
      <c r="AM90" s="596">
        <f t="shared" si="26"/>
        <v>0</v>
      </c>
      <c r="AN90" s="590"/>
      <c r="AO90" s="236"/>
      <c r="AP90" s="237"/>
      <c r="AQ90" s="238"/>
      <c r="AR90" s="243"/>
      <c r="AS90" s="239"/>
      <c r="AT90" s="240"/>
      <c r="AU90" s="241"/>
      <c r="AV90" s="242"/>
    </row>
    <row r="91" spans="1:48" ht="17.5" customHeight="1" x14ac:dyDescent="0.2">
      <c r="A91" s="599">
        <v>45744</v>
      </c>
      <c r="B91" s="201"/>
      <c r="C91" s="202"/>
      <c r="D91" s="203"/>
      <c r="E91" s="201"/>
      <c r="F91" s="202"/>
      <c r="G91" s="203"/>
      <c r="H91" s="201"/>
      <c r="I91" s="202"/>
      <c r="J91" s="203"/>
      <c r="K91" s="201"/>
      <c r="L91" s="202"/>
      <c r="M91" s="203"/>
      <c r="N91" s="201"/>
      <c r="O91" s="202"/>
      <c r="P91" s="203"/>
      <c r="Q91" s="201"/>
      <c r="R91" s="202"/>
      <c r="S91" s="203"/>
      <c r="T91" s="201"/>
      <c r="U91" s="202"/>
      <c r="V91" s="203"/>
      <c r="W91" s="201"/>
      <c r="X91" s="202"/>
      <c r="Y91" s="203"/>
      <c r="Z91" s="201"/>
      <c r="AA91" s="202"/>
      <c r="AB91" s="203"/>
      <c r="AC91" s="201"/>
      <c r="AD91" s="202"/>
      <c r="AE91" s="203"/>
      <c r="AF91" s="201"/>
      <c r="AG91" s="202"/>
      <c r="AH91" s="203"/>
      <c r="AI91" s="201"/>
      <c r="AJ91" s="202"/>
      <c r="AK91" s="203"/>
      <c r="AL91" s="204">
        <f t="shared" si="27"/>
        <v>0</v>
      </c>
      <c r="AM91" s="596">
        <f t="shared" si="26"/>
        <v>0</v>
      </c>
      <c r="AN91" s="590"/>
      <c r="AO91" s="236"/>
      <c r="AP91" s="237"/>
      <c r="AQ91" s="238"/>
      <c r="AR91" s="243"/>
      <c r="AS91" s="239"/>
      <c r="AT91" s="240"/>
      <c r="AU91" s="241"/>
      <c r="AV91" s="242"/>
    </row>
    <row r="92" spans="1:48" ht="17.5" customHeight="1" x14ac:dyDescent="0.2">
      <c r="A92" s="599">
        <v>45745</v>
      </c>
      <c r="B92" s="201"/>
      <c r="C92" s="202"/>
      <c r="D92" s="203"/>
      <c r="E92" s="201"/>
      <c r="F92" s="202"/>
      <c r="G92" s="203"/>
      <c r="H92" s="201"/>
      <c r="I92" s="202"/>
      <c r="J92" s="203"/>
      <c r="K92" s="201"/>
      <c r="L92" s="202"/>
      <c r="M92" s="203"/>
      <c r="N92" s="201"/>
      <c r="O92" s="202"/>
      <c r="P92" s="203"/>
      <c r="Q92" s="201"/>
      <c r="R92" s="202"/>
      <c r="S92" s="203"/>
      <c r="T92" s="201"/>
      <c r="U92" s="202"/>
      <c r="V92" s="203"/>
      <c r="W92" s="201"/>
      <c r="X92" s="202"/>
      <c r="Y92" s="203"/>
      <c r="Z92" s="201"/>
      <c r="AA92" s="202"/>
      <c r="AB92" s="203"/>
      <c r="AC92" s="201"/>
      <c r="AD92" s="202"/>
      <c r="AE92" s="203"/>
      <c r="AF92" s="201"/>
      <c r="AG92" s="202"/>
      <c r="AH92" s="203"/>
      <c r="AI92" s="201"/>
      <c r="AJ92" s="202"/>
      <c r="AK92" s="203"/>
      <c r="AL92" s="204">
        <f t="shared" si="27"/>
        <v>0</v>
      </c>
      <c r="AM92" s="596">
        <f t="shared" si="26"/>
        <v>0</v>
      </c>
      <c r="AN92" s="590"/>
      <c r="AO92" s="236"/>
      <c r="AP92" s="237"/>
      <c r="AQ92" s="238"/>
      <c r="AR92" s="243"/>
      <c r="AS92" s="239"/>
      <c r="AT92" s="240"/>
      <c r="AU92" s="241"/>
      <c r="AV92" s="242"/>
    </row>
    <row r="93" spans="1:48" ht="17.5" customHeight="1" x14ac:dyDescent="0.2">
      <c r="A93" s="599">
        <v>45746</v>
      </c>
      <c r="B93" s="201"/>
      <c r="C93" s="202"/>
      <c r="D93" s="203"/>
      <c r="E93" s="201"/>
      <c r="F93" s="202"/>
      <c r="G93" s="203"/>
      <c r="H93" s="201"/>
      <c r="I93" s="202"/>
      <c r="J93" s="203"/>
      <c r="K93" s="201"/>
      <c r="L93" s="202"/>
      <c r="M93" s="203"/>
      <c r="N93" s="201"/>
      <c r="O93" s="202"/>
      <c r="P93" s="203"/>
      <c r="Q93" s="201"/>
      <c r="R93" s="202"/>
      <c r="S93" s="203"/>
      <c r="T93" s="201"/>
      <c r="U93" s="202"/>
      <c r="V93" s="203"/>
      <c r="W93" s="201"/>
      <c r="X93" s="202"/>
      <c r="Y93" s="203"/>
      <c r="Z93" s="201"/>
      <c r="AA93" s="202"/>
      <c r="AB93" s="203"/>
      <c r="AC93" s="201"/>
      <c r="AD93" s="202"/>
      <c r="AE93" s="203"/>
      <c r="AF93" s="201"/>
      <c r="AG93" s="202"/>
      <c r="AH93" s="203"/>
      <c r="AI93" s="201"/>
      <c r="AJ93" s="202"/>
      <c r="AK93" s="203"/>
      <c r="AL93" s="204">
        <f t="shared" si="27"/>
        <v>0</v>
      </c>
      <c r="AM93" s="596">
        <f t="shared" si="26"/>
        <v>0</v>
      </c>
      <c r="AN93" s="590"/>
      <c r="AO93" s="236"/>
      <c r="AP93" s="237"/>
      <c r="AQ93" s="238"/>
      <c r="AR93" s="243"/>
      <c r="AS93" s="239"/>
      <c r="AT93" s="240"/>
      <c r="AU93" s="241"/>
      <c r="AV93" s="242"/>
    </row>
    <row r="94" spans="1:48" ht="17.5" customHeight="1" x14ac:dyDescent="0.2">
      <c r="A94" s="599">
        <v>45747</v>
      </c>
      <c r="B94" s="201"/>
      <c r="C94" s="202"/>
      <c r="D94" s="203"/>
      <c r="E94" s="201"/>
      <c r="F94" s="202"/>
      <c r="G94" s="203"/>
      <c r="H94" s="201"/>
      <c r="I94" s="202"/>
      <c r="J94" s="203"/>
      <c r="K94" s="201"/>
      <c r="L94" s="202"/>
      <c r="M94" s="203"/>
      <c r="N94" s="201"/>
      <c r="O94" s="202"/>
      <c r="P94" s="203"/>
      <c r="Q94" s="201"/>
      <c r="R94" s="202"/>
      <c r="S94" s="203"/>
      <c r="T94" s="201"/>
      <c r="U94" s="202"/>
      <c r="V94" s="203"/>
      <c r="W94" s="201"/>
      <c r="X94" s="202"/>
      <c r="Y94" s="203"/>
      <c r="Z94" s="201"/>
      <c r="AA94" s="202"/>
      <c r="AB94" s="203"/>
      <c r="AC94" s="201"/>
      <c r="AD94" s="202"/>
      <c r="AE94" s="203"/>
      <c r="AF94" s="201"/>
      <c r="AG94" s="202"/>
      <c r="AH94" s="203"/>
      <c r="AI94" s="201"/>
      <c r="AJ94" s="202"/>
      <c r="AK94" s="203"/>
      <c r="AL94" s="204">
        <f t="shared" si="27"/>
        <v>0</v>
      </c>
      <c r="AM94" s="596">
        <f t="shared" si="26"/>
        <v>0</v>
      </c>
      <c r="AN94" s="590"/>
      <c r="AO94" s="236"/>
      <c r="AP94" s="237"/>
      <c r="AQ94" s="238"/>
      <c r="AR94" s="243"/>
      <c r="AS94" s="239"/>
      <c r="AT94" s="240"/>
      <c r="AU94" s="241"/>
      <c r="AV94" s="242"/>
    </row>
    <row r="95" spans="1:48" ht="17.5" customHeight="1" x14ac:dyDescent="0.2">
      <c r="A95" s="336">
        <v>45748</v>
      </c>
      <c r="B95" s="201"/>
      <c r="C95" s="202"/>
      <c r="D95" s="203"/>
      <c r="E95" s="201"/>
      <c r="F95" s="202"/>
      <c r="G95" s="203"/>
      <c r="H95" s="201"/>
      <c r="I95" s="202"/>
      <c r="J95" s="203"/>
      <c r="K95" s="201"/>
      <c r="L95" s="202"/>
      <c r="M95" s="203"/>
      <c r="N95" s="201"/>
      <c r="O95" s="202"/>
      <c r="P95" s="203"/>
      <c r="Q95" s="201"/>
      <c r="R95" s="202"/>
      <c r="S95" s="203"/>
      <c r="T95" s="201"/>
      <c r="U95" s="202"/>
      <c r="V95" s="203"/>
      <c r="W95" s="201"/>
      <c r="X95" s="202"/>
      <c r="Y95" s="203"/>
      <c r="Z95" s="201"/>
      <c r="AA95" s="202"/>
      <c r="AB95" s="203"/>
      <c r="AC95" s="201"/>
      <c r="AD95" s="202"/>
      <c r="AE95" s="203"/>
      <c r="AF95" s="201"/>
      <c r="AG95" s="202"/>
      <c r="AH95" s="203"/>
      <c r="AI95" s="201"/>
      <c r="AJ95" s="202"/>
      <c r="AK95" s="203"/>
      <c r="AL95" s="204">
        <f t="shared" si="27"/>
        <v>0</v>
      </c>
      <c r="AM95" s="596">
        <f t="shared" si="26"/>
        <v>0</v>
      </c>
      <c r="AN95" s="590"/>
      <c r="AO95" s="236"/>
      <c r="AP95" s="237"/>
      <c r="AQ95" s="238"/>
      <c r="AR95" s="243"/>
      <c r="AS95" s="239"/>
      <c r="AT95" s="240"/>
      <c r="AU95" s="241"/>
      <c r="AV95" s="242"/>
    </row>
    <row r="96" spans="1:48" ht="17.5" customHeight="1" x14ac:dyDescent="0.2">
      <c r="A96" s="336">
        <v>45749</v>
      </c>
      <c r="B96" s="201"/>
      <c r="C96" s="202"/>
      <c r="D96" s="203"/>
      <c r="E96" s="201"/>
      <c r="F96" s="202"/>
      <c r="G96" s="203"/>
      <c r="H96" s="201"/>
      <c r="I96" s="202"/>
      <c r="J96" s="203"/>
      <c r="K96" s="201"/>
      <c r="L96" s="202"/>
      <c r="M96" s="203"/>
      <c r="N96" s="201"/>
      <c r="O96" s="202"/>
      <c r="P96" s="203"/>
      <c r="Q96" s="201"/>
      <c r="R96" s="202"/>
      <c r="S96" s="203"/>
      <c r="T96" s="201"/>
      <c r="U96" s="202"/>
      <c r="V96" s="203"/>
      <c r="W96" s="201"/>
      <c r="X96" s="202"/>
      <c r="Y96" s="203"/>
      <c r="Z96" s="201"/>
      <c r="AA96" s="202"/>
      <c r="AB96" s="203"/>
      <c r="AC96" s="201"/>
      <c r="AD96" s="202"/>
      <c r="AE96" s="203"/>
      <c r="AF96" s="201"/>
      <c r="AG96" s="202"/>
      <c r="AH96" s="203"/>
      <c r="AI96" s="201"/>
      <c r="AJ96" s="202"/>
      <c r="AK96" s="203"/>
      <c r="AL96" s="204">
        <f t="shared" si="27"/>
        <v>0</v>
      </c>
      <c r="AM96" s="596">
        <f t="shared" si="26"/>
        <v>0</v>
      </c>
      <c r="AN96" s="590"/>
      <c r="AO96" s="236"/>
      <c r="AP96" s="237"/>
      <c r="AQ96" s="238"/>
      <c r="AR96" s="243"/>
      <c r="AS96" s="239"/>
      <c r="AT96" s="240"/>
      <c r="AU96" s="241"/>
      <c r="AV96" s="242"/>
    </row>
    <row r="97" spans="1:48" ht="17.5" customHeight="1" x14ac:dyDescent="0.2">
      <c r="A97" s="336">
        <v>45750</v>
      </c>
      <c r="B97" s="201"/>
      <c r="C97" s="202"/>
      <c r="D97" s="203"/>
      <c r="E97" s="201"/>
      <c r="F97" s="202"/>
      <c r="G97" s="203"/>
      <c r="H97" s="201"/>
      <c r="I97" s="202"/>
      <c r="J97" s="203"/>
      <c r="K97" s="201"/>
      <c r="L97" s="202"/>
      <c r="M97" s="203"/>
      <c r="N97" s="201"/>
      <c r="O97" s="202"/>
      <c r="P97" s="203"/>
      <c r="Q97" s="201"/>
      <c r="R97" s="202"/>
      <c r="S97" s="203"/>
      <c r="T97" s="201"/>
      <c r="U97" s="202"/>
      <c r="V97" s="203"/>
      <c r="W97" s="201"/>
      <c r="X97" s="202"/>
      <c r="Y97" s="203"/>
      <c r="Z97" s="201"/>
      <c r="AA97" s="202"/>
      <c r="AB97" s="203"/>
      <c r="AC97" s="201"/>
      <c r="AD97" s="202"/>
      <c r="AE97" s="203"/>
      <c r="AF97" s="201"/>
      <c r="AG97" s="202"/>
      <c r="AH97" s="203"/>
      <c r="AI97" s="201"/>
      <c r="AJ97" s="202"/>
      <c r="AK97" s="203"/>
      <c r="AL97" s="204">
        <f t="shared" si="27"/>
        <v>0</v>
      </c>
      <c r="AM97" s="596">
        <f t="shared" si="26"/>
        <v>0</v>
      </c>
      <c r="AN97" s="590"/>
      <c r="AO97" s="236"/>
      <c r="AP97" s="237"/>
      <c r="AQ97" s="238"/>
      <c r="AR97" s="243"/>
      <c r="AS97" s="239"/>
      <c r="AT97" s="240"/>
      <c r="AU97" s="241"/>
      <c r="AV97" s="242"/>
    </row>
    <row r="98" spans="1:48" ht="17.5" customHeight="1" x14ac:dyDescent="0.2">
      <c r="A98" s="336">
        <v>45751</v>
      </c>
      <c r="B98" s="201"/>
      <c r="C98" s="202"/>
      <c r="D98" s="203"/>
      <c r="E98" s="201"/>
      <c r="F98" s="202"/>
      <c r="G98" s="203"/>
      <c r="H98" s="201"/>
      <c r="I98" s="202"/>
      <c r="J98" s="203"/>
      <c r="K98" s="201"/>
      <c r="L98" s="202"/>
      <c r="M98" s="203"/>
      <c r="N98" s="201"/>
      <c r="O98" s="202"/>
      <c r="P98" s="203"/>
      <c r="Q98" s="201"/>
      <c r="R98" s="202"/>
      <c r="S98" s="203"/>
      <c r="T98" s="201"/>
      <c r="U98" s="202"/>
      <c r="V98" s="203"/>
      <c r="W98" s="201"/>
      <c r="X98" s="202"/>
      <c r="Y98" s="203"/>
      <c r="Z98" s="201"/>
      <c r="AA98" s="202"/>
      <c r="AB98" s="203"/>
      <c r="AC98" s="201"/>
      <c r="AD98" s="202"/>
      <c r="AE98" s="203"/>
      <c r="AF98" s="201"/>
      <c r="AG98" s="202"/>
      <c r="AH98" s="203"/>
      <c r="AI98" s="201"/>
      <c r="AJ98" s="202"/>
      <c r="AK98" s="203"/>
      <c r="AL98" s="204">
        <f t="shared" si="27"/>
        <v>0</v>
      </c>
      <c r="AM98" s="596">
        <f t="shared" si="26"/>
        <v>0</v>
      </c>
      <c r="AN98" s="590"/>
      <c r="AO98" s="236"/>
      <c r="AP98" s="237"/>
      <c r="AQ98" s="238"/>
      <c r="AR98" s="243"/>
      <c r="AS98" s="239"/>
      <c r="AT98" s="240"/>
      <c r="AU98" s="241"/>
      <c r="AV98" s="242"/>
    </row>
    <row r="99" spans="1:48" ht="17.5" customHeight="1" x14ac:dyDescent="0.2">
      <c r="A99" s="336">
        <v>45752</v>
      </c>
      <c r="B99" s="201"/>
      <c r="C99" s="202"/>
      <c r="D99" s="203"/>
      <c r="E99" s="201"/>
      <c r="F99" s="202"/>
      <c r="G99" s="203"/>
      <c r="H99" s="201"/>
      <c r="I99" s="202"/>
      <c r="J99" s="203"/>
      <c r="K99" s="201"/>
      <c r="L99" s="202"/>
      <c r="M99" s="203"/>
      <c r="N99" s="201"/>
      <c r="O99" s="202"/>
      <c r="P99" s="203"/>
      <c r="Q99" s="201"/>
      <c r="R99" s="202"/>
      <c r="S99" s="203"/>
      <c r="T99" s="201"/>
      <c r="U99" s="202"/>
      <c r="V99" s="203"/>
      <c r="W99" s="201"/>
      <c r="X99" s="202"/>
      <c r="Y99" s="203"/>
      <c r="Z99" s="201"/>
      <c r="AA99" s="202"/>
      <c r="AB99" s="203"/>
      <c r="AC99" s="201"/>
      <c r="AD99" s="202"/>
      <c r="AE99" s="203"/>
      <c r="AF99" s="201"/>
      <c r="AG99" s="202"/>
      <c r="AH99" s="203"/>
      <c r="AI99" s="201"/>
      <c r="AJ99" s="202"/>
      <c r="AK99" s="203"/>
      <c r="AL99" s="204">
        <f t="shared" si="27"/>
        <v>0</v>
      </c>
      <c r="AM99" s="596">
        <f t="shared" si="26"/>
        <v>0</v>
      </c>
      <c r="AN99" s="590"/>
      <c r="AO99" s="236"/>
      <c r="AP99" s="237"/>
      <c r="AQ99" s="238"/>
      <c r="AR99" s="243"/>
      <c r="AS99" s="239"/>
      <c r="AT99" s="240"/>
      <c r="AU99" s="241"/>
      <c r="AV99" s="242"/>
    </row>
    <row r="100" spans="1:48" ht="17.5" customHeight="1" x14ac:dyDescent="0.2">
      <c r="A100" s="336">
        <v>45753</v>
      </c>
      <c r="B100" s="201"/>
      <c r="C100" s="202"/>
      <c r="D100" s="203"/>
      <c r="E100" s="201"/>
      <c r="F100" s="202"/>
      <c r="G100" s="203"/>
      <c r="H100" s="201"/>
      <c r="I100" s="202"/>
      <c r="J100" s="203"/>
      <c r="K100" s="201"/>
      <c r="L100" s="202"/>
      <c r="M100" s="203"/>
      <c r="N100" s="201"/>
      <c r="O100" s="202"/>
      <c r="P100" s="203"/>
      <c r="Q100" s="201"/>
      <c r="R100" s="202"/>
      <c r="S100" s="203"/>
      <c r="T100" s="201"/>
      <c r="U100" s="202"/>
      <c r="V100" s="203"/>
      <c r="W100" s="201"/>
      <c r="X100" s="202"/>
      <c r="Y100" s="203"/>
      <c r="Z100" s="201"/>
      <c r="AA100" s="202"/>
      <c r="AB100" s="203"/>
      <c r="AC100" s="201"/>
      <c r="AD100" s="202"/>
      <c r="AE100" s="203"/>
      <c r="AF100" s="201"/>
      <c r="AG100" s="202"/>
      <c r="AH100" s="203"/>
      <c r="AI100" s="201"/>
      <c r="AJ100" s="202"/>
      <c r="AK100" s="203"/>
      <c r="AL100" s="204">
        <f t="shared" si="27"/>
        <v>0</v>
      </c>
      <c r="AM100" s="596">
        <f t="shared" si="26"/>
        <v>0</v>
      </c>
      <c r="AN100" s="590"/>
      <c r="AO100" s="236"/>
      <c r="AP100" s="237"/>
      <c r="AQ100" s="238"/>
      <c r="AR100" s="243"/>
      <c r="AS100" s="239"/>
      <c r="AT100" s="240"/>
      <c r="AU100" s="241"/>
      <c r="AV100" s="242"/>
    </row>
    <row r="101" spans="1:48" ht="17.5" customHeight="1" x14ac:dyDescent="0.2">
      <c r="A101" s="336">
        <v>45754</v>
      </c>
      <c r="B101" s="201"/>
      <c r="C101" s="202"/>
      <c r="D101" s="203"/>
      <c r="E101" s="201"/>
      <c r="F101" s="202"/>
      <c r="G101" s="203"/>
      <c r="H101" s="201"/>
      <c r="I101" s="202"/>
      <c r="J101" s="203"/>
      <c r="K101" s="201"/>
      <c r="L101" s="202"/>
      <c r="M101" s="203"/>
      <c r="N101" s="201"/>
      <c r="O101" s="202"/>
      <c r="P101" s="203"/>
      <c r="Q101" s="201"/>
      <c r="R101" s="202"/>
      <c r="S101" s="203"/>
      <c r="T101" s="201"/>
      <c r="U101" s="202"/>
      <c r="V101" s="203"/>
      <c r="W101" s="201"/>
      <c r="X101" s="202"/>
      <c r="Y101" s="203"/>
      <c r="Z101" s="201"/>
      <c r="AA101" s="202"/>
      <c r="AB101" s="203"/>
      <c r="AC101" s="201"/>
      <c r="AD101" s="202"/>
      <c r="AE101" s="203"/>
      <c r="AF101" s="201"/>
      <c r="AG101" s="202"/>
      <c r="AH101" s="203"/>
      <c r="AI101" s="201"/>
      <c r="AJ101" s="202"/>
      <c r="AK101" s="203"/>
      <c r="AL101" s="204">
        <f t="shared" si="27"/>
        <v>0</v>
      </c>
      <c r="AM101" s="596">
        <f t="shared" si="26"/>
        <v>0</v>
      </c>
      <c r="AN101" s="590"/>
      <c r="AO101" s="236"/>
      <c r="AP101" s="237"/>
      <c r="AQ101" s="238"/>
      <c r="AR101" s="243"/>
      <c r="AS101" s="239"/>
      <c r="AT101" s="240"/>
      <c r="AU101" s="241"/>
      <c r="AV101" s="242"/>
    </row>
    <row r="102" spans="1:48" ht="17.5" customHeight="1" x14ac:dyDescent="0.2">
      <c r="A102" s="336">
        <v>45755</v>
      </c>
      <c r="B102" s="201"/>
      <c r="C102" s="202"/>
      <c r="D102" s="203"/>
      <c r="E102" s="201"/>
      <c r="F102" s="202"/>
      <c r="G102" s="203"/>
      <c r="H102" s="201"/>
      <c r="I102" s="202"/>
      <c r="J102" s="203"/>
      <c r="K102" s="201"/>
      <c r="L102" s="202"/>
      <c r="M102" s="203"/>
      <c r="N102" s="201"/>
      <c r="O102" s="202"/>
      <c r="P102" s="203"/>
      <c r="Q102" s="201"/>
      <c r="R102" s="202"/>
      <c r="S102" s="203"/>
      <c r="T102" s="201"/>
      <c r="U102" s="202"/>
      <c r="V102" s="203"/>
      <c r="W102" s="201"/>
      <c r="X102" s="202"/>
      <c r="Y102" s="203"/>
      <c r="Z102" s="201"/>
      <c r="AA102" s="202"/>
      <c r="AB102" s="203"/>
      <c r="AC102" s="201"/>
      <c r="AD102" s="202"/>
      <c r="AE102" s="203"/>
      <c r="AF102" s="201"/>
      <c r="AG102" s="202"/>
      <c r="AH102" s="203"/>
      <c r="AI102" s="201"/>
      <c r="AJ102" s="202"/>
      <c r="AK102" s="203"/>
      <c r="AL102" s="204">
        <f t="shared" si="27"/>
        <v>0</v>
      </c>
      <c r="AM102" s="596">
        <f t="shared" si="26"/>
        <v>0</v>
      </c>
      <c r="AN102" s="590"/>
      <c r="AO102" s="236"/>
      <c r="AP102" s="237"/>
      <c r="AQ102" s="238"/>
      <c r="AR102" s="243"/>
      <c r="AS102" s="239"/>
      <c r="AT102" s="240"/>
      <c r="AU102" s="241"/>
      <c r="AV102" s="242"/>
    </row>
    <row r="103" spans="1:48" ht="17.5" customHeight="1" x14ac:dyDescent="0.2">
      <c r="A103" s="336">
        <v>45756</v>
      </c>
      <c r="B103" s="201"/>
      <c r="C103" s="202"/>
      <c r="D103" s="203"/>
      <c r="E103" s="201"/>
      <c r="F103" s="202"/>
      <c r="G103" s="203"/>
      <c r="H103" s="201"/>
      <c r="I103" s="202"/>
      <c r="J103" s="203"/>
      <c r="K103" s="201"/>
      <c r="L103" s="202"/>
      <c r="M103" s="203"/>
      <c r="N103" s="201"/>
      <c r="O103" s="202"/>
      <c r="P103" s="203"/>
      <c r="Q103" s="201"/>
      <c r="R103" s="202"/>
      <c r="S103" s="203"/>
      <c r="T103" s="201"/>
      <c r="U103" s="202"/>
      <c r="V103" s="203"/>
      <c r="W103" s="201"/>
      <c r="X103" s="202"/>
      <c r="Y103" s="203"/>
      <c r="Z103" s="201"/>
      <c r="AA103" s="202"/>
      <c r="AB103" s="203"/>
      <c r="AC103" s="201"/>
      <c r="AD103" s="202"/>
      <c r="AE103" s="203"/>
      <c r="AF103" s="201"/>
      <c r="AG103" s="202"/>
      <c r="AH103" s="203"/>
      <c r="AI103" s="201"/>
      <c r="AJ103" s="202"/>
      <c r="AK103" s="203"/>
      <c r="AL103" s="204">
        <f t="shared" si="27"/>
        <v>0</v>
      </c>
      <c r="AM103" s="596">
        <f t="shared" si="26"/>
        <v>0</v>
      </c>
      <c r="AN103" s="590"/>
      <c r="AO103" s="236"/>
      <c r="AP103" s="237"/>
      <c r="AQ103" s="238"/>
      <c r="AR103" s="243"/>
      <c r="AS103" s="239"/>
      <c r="AT103" s="240"/>
      <c r="AU103" s="241"/>
      <c r="AV103" s="242"/>
    </row>
    <row r="104" spans="1:48" ht="17.5" customHeight="1" x14ac:dyDescent="0.2">
      <c r="A104" s="336">
        <v>45757</v>
      </c>
      <c r="B104" s="201"/>
      <c r="C104" s="202"/>
      <c r="D104" s="203"/>
      <c r="E104" s="201"/>
      <c r="F104" s="202"/>
      <c r="G104" s="203"/>
      <c r="H104" s="201"/>
      <c r="I104" s="202"/>
      <c r="J104" s="203"/>
      <c r="K104" s="201"/>
      <c r="L104" s="202"/>
      <c r="M104" s="203"/>
      <c r="N104" s="201"/>
      <c r="O104" s="202"/>
      <c r="P104" s="203"/>
      <c r="Q104" s="201"/>
      <c r="R104" s="202"/>
      <c r="S104" s="203"/>
      <c r="T104" s="201"/>
      <c r="U104" s="202"/>
      <c r="V104" s="203"/>
      <c r="W104" s="201"/>
      <c r="X104" s="202"/>
      <c r="Y104" s="203"/>
      <c r="Z104" s="201"/>
      <c r="AA104" s="202"/>
      <c r="AB104" s="203"/>
      <c r="AC104" s="201"/>
      <c r="AD104" s="202"/>
      <c r="AE104" s="203"/>
      <c r="AF104" s="201"/>
      <c r="AG104" s="202"/>
      <c r="AH104" s="203"/>
      <c r="AI104" s="201"/>
      <c r="AJ104" s="202"/>
      <c r="AK104" s="203"/>
      <c r="AL104" s="204">
        <f t="shared" si="27"/>
        <v>0</v>
      </c>
      <c r="AM104" s="596">
        <f t="shared" si="26"/>
        <v>0</v>
      </c>
      <c r="AN104" s="590"/>
      <c r="AO104" s="236"/>
      <c r="AP104" s="237"/>
      <c r="AQ104" s="238"/>
      <c r="AR104" s="243"/>
      <c r="AS104" s="239"/>
      <c r="AT104" s="240"/>
      <c r="AU104" s="241"/>
      <c r="AV104" s="242"/>
    </row>
    <row r="105" spans="1:48" ht="17.5" customHeight="1" x14ac:dyDescent="0.2">
      <c r="A105" s="336">
        <v>45758</v>
      </c>
      <c r="B105" s="201"/>
      <c r="C105" s="202"/>
      <c r="D105" s="203"/>
      <c r="E105" s="201"/>
      <c r="F105" s="202"/>
      <c r="G105" s="203"/>
      <c r="H105" s="201"/>
      <c r="I105" s="202"/>
      <c r="J105" s="203"/>
      <c r="K105" s="201"/>
      <c r="L105" s="202"/>
      <c r="M105" s="203"/>
      <c r="N105" s="201"/>
      <c r="O105" s="202"/>
      <c r="P105" s="203"/>
      <c r="Q105" s="201"/>
      <c r="R105" s="202"/>
      <c r="S105" s="203"/>
      <c r="T105" s="201"/>
      <c r="U105" s="202"/>
      <c r="V105" s="203"/>
      <c r="W105" s="201"/>
      <c r="X105" s="202"/>
      <c r="Y105" s="203"/>
      <c r="Z105" s="201"/>
      <c r="AA105" s="202"/>
      <c r="AB105" s="203"/>
      <c r="AC105" s="201"/>
      <c r="AD105" s="202"/>
      <c r="AE105" s="203"/>
      <c r="AF105" s="201"/>
      <c r="AG105" s="202"/>
      <c r="AH105" s="203"/>
      <c r="AI105" s="201"/>
      <c r="AJ105" s="202"/>
      <c r="AK105" s="203"/>
      <c r="AL105" s="204">
        <f t="shared" si="27"/>
        <v>0</v>
      </c>
      <c r="AM105" s="596">
        <f t="shared" si="26"/>
        <v>0</v>
      </c>
      <c r="AN105" s="590"/>
      <c r="AO105" s="236"/>
      <c r="AP105" s="237"/>
      <c r="AQ105" s="238"/>
      <c r="AR105" s="243"/>
      <c r="AS105" s="239"/>
      <c r="AT105" s="240"/>
      <c r="AU105" s="241"/>
      <c r="AV105" s="242"/>
    </row>
    <row r="106" spans="1:48" ht="17.5" customHeight="1" x14ac:dyDescent="0.2">
      <c r="A106" s="336">
        <v>45759</v>
      </c>
      <c r="B106" s="201"/>
      <c r="C106" s="202"/>
      <c r="D106" s="203"/>
      <c r="E106" s="201"/>
      <c r="F106" s="202"/>
      <c r="G106" s="203"/>
      <c r="H106" s="201"/>
      <c r="I106" s="202"/>
      <c r="J106" s="203"/>
      <c r="K106" s="201"/>
      <c r="L106" s="202"/>
      <c r="M106" s="203"/>
      <c r="N106" s="201"/>
      <c r="O106" s="202"/>
      <c r="P106" s="203"/>
      <c r="Q106" s="201"/>
      <c r="R106" s="202"/>
      <c r="S106" s="203"/>
      <c r="T106" s="201"/>
      <c r="U106" s="202"/>
      <c r="V106" s="203"/>
      <c r="W106" s="201"/>
      <c r="X106" s="202"/>
      <c r="Y106" s="203"/>
      <c r="Z106" s="201"/>
      <c r="AA106" s="202"/>
      <c r="AB106" s="203"/>
      <c r="AC106" s="201"/>
      <c r="AD106" s="202"/>
      <c r="AE106" s="203"/>
      <c r="AF106" s="201"/>
      <c r="AG106" s="202"/>
      <c r="AH106" s="203"/>
      <c r="AI106" s="201"/>
      <c r="AJ106" s="202"/>
      <c r="AK106" s="203"/>
      <c r="AL106" s="204">
        <f t="shared" si="27"/>
        <v>0</v>
      </c>
      <c r="AM106" s="596">
        <f t="shared" si="26"/>
        <v>0</v>
      </c>
      <c r="AN106" s="590"/>
      <c r="AO106" s="236"/>
      <c r="AP106" s="237"/>
      <c r="AQ106" s="238"/>
      <c r="AR106" s="243"/>
      <c r="AS106" s="239"/>
      <c r="AT106" s="240"/>
      <c r="AU106" s="241"/>
      <c r="AV106" s="242"/>
    </row>
    <row r="107" spans="1:48" ht="17.5" customHeight="1" x14ac:dyDescent="0.2">
      <c r="A107" s="336">
        <v>45760</v>
      </c>
      <c r="B107" s="201"/>
      <c r="C107" s="202"/>
      <c r="D107" s="203"/>
      <c r="E107" s="201"/>
      <c r="F107" s="202"/>
      <c r="G107" s="203"/>
      <c r="H107" s="201"/>
      <c r="I107" s="202"/>
      <c r="J107" s="203"/>
      <c r="K107" s="201"/>
      <c r="L107" s="202"/>
      <c r="M107" s="203"/>
      <c r="N107" s="201"/>
      <c r="O107" s="202"/>
      <c r="P107" s="203"/>
      <c r="Q107" s="201"/>
      <c r="R107" s="202"/>
      <c r="S107" s="203"/>
      <c r="T107" s="201"/>
      <c r="U107" s="202"/>
      <c r="V107" s="203"/>
      <c r="W107" s="201"/>
      <c r="X107" s="202"/>
      <c r="Y107" s="203"/>
      <c r="Z107" s="201"/>
      <c r="AA107" s="202"/>
      <c r="AB107" s="203"/>
      <c r="AC107" s="201"/>
      <c r="AD107" s="202"/>
      <c r="AE107" s="203"/>
      <c r="AF107" s="201"/>
      <c r="AG107" s="202"/>
      <c r="AH107" s="203"/>
      <c r="AI107" s="201"/>
      <c r="AJ107" s="202"/>
      <c r="AK107" s="203"/>
      <c r="AL107" s="204">
        <f t="shared" si="27"/>
        <v>0</v>
      </c>
      <c r="AM107" s="596">
        <f t="shared" si="26"/>
        <v>0</v>
      </c>
      <c r="AN107" s="590"/>
      <c r="AO107" s="236"/>
      <c r="AP107" s="237"/>
      <c r="AQ107" s="238"/>
      <c r="AR107" s="243"/>
      <c r="AS107" s="239"/>
      <c r="AT107" s="240"/>
      <c r="AU107" s="241"/>
      <c r="AV107" s="242"/>
    </row>
    <row r="108" spans="1:48" ht="17.5" customHeight="1" x14ac:dyDescent="0.2">
      <c r="A108" s="336">
        <v>45761</v>
      </c>
      <c r="B108" s="201"/>
      <c r="C108" s="202"/>
      <c r="D108" s="203"/>
      <c r="E108" s="201"/>
      <c r="F108" s="202"/>
      <c r="G108" s="203"/>
      <c r="H108" s="201"/>
      <c r="I108" s="202"/>
      <c r="J108" s="203"/>
      <c r="K108" s="201"/>
      <c r="L108" s="202"/>
      <c r="M108" s="203"/>
      <c r="N108" s="201"/>
      <c r="O108" s="202"/>
      <c r="P108" s="203"/>
      <c r="Q108" s="201"/>
      <c r="R108" s="202"/>
      <c r="S108" s="203"/>
      <c r="T108" s="201"/>
      <c r="U108" s="202"/>
      <c r="V108" s="203"/>
      <c r="W108" s="201"/>
      <c r="X108" s="202"/>
      <c r="Y108" s="203"/>
      <c r="Z108" s="201"/>
      <c r="AA108" s="202"/>
      <c r="AB108" s="203"/>
      <c r="AC108" s="201"/>
      <c r="AD108" s="202"/>
      <c r="AE108" s="203"/>
      <c r="AF108" s="201"/>
      <c r="AG108" s="202"/>
      <c r="AH108" s="203"/>
      <c r="AI108" s="201"/>
      <c r="AJ108" s="202"/>
      <c r="AK108" s="203"/>
      <c r="AL108" s="204">
        <f t="shared" si="27"/>
        <v>0</v>
      </c>
      <c r="AM108" s="596">
        <f t="shared" si="26"/>
        <v>0</v>
      </c>
      <c r="AN108" s="590"/>
      <c r="AO108" s="236"/>
      <c r="AP108" s="237"/>
      <c r="AQ108" s="238"/>
      <c r="AR108" s="243"/>
      <c r="AS108" s="239"/>
      <c r="AT108" s="240"/>
      <c r="AU108" s="241"/>
      <c r="AV108" s="242"/>
    </row>
    <row r="109" spans="1:48" ht="17.5" customHeight="1" x14ac:dyDescent="0.2">
      <c r="A109" s="336">
        <v>45762</v>
      </c>
      <c r="B109" s="201"/>
      <c r="C109" s="202"/>
      <c r="D109" s="203"/>
      <c r="E109" s="201"/>
      <c r="F109" s="202"/>
      <c r="G109" s="203"/>
      <c r="H109" s="201"/>
      <c r="I109" s="202"/>
      <c r="J109" s="203"/>
      <c r="K109" s="201"/>
      <c r="L109" s="202"/>
      <c r="M109" s="203"/>
      <c r="N109" s="201"/>
      <c r="O109" s="202"/>
      <c r="P109" s="203"/>
      <c r="Q109" s="201"/>
      <c r="R109" s="202"/>
      <c r="S109" s="203"/>
      <c r="T109" s="201"/>
      <c r="U109" s="202"/>
      <c r="V109" s="203"/>
      <c r="W109" s="201"/>
      <c r="X109" s="202"/>
      <c r="Y109" s="203"/>
      <c r="Z109" s="201"/>
      <c r="AA109" s="202"/>
      <c r="AB109" s="203"/>
      <c r="AC109" s="201"/>
      <c r="AD109" s="202"/>
      <c r="AE109" s="203"/>
      <c r="AF109" s="201"/>
      <c r="AG109" s="202"/>
      <c r="AH109" s="203"/>
      <c r="AI109" s="201"/>
      <c r="AJ109" s="202"/>
      <c r="AK109" s="203"/>
      <c r="AL109" s="204">
        <f t="shared" si="27"/>
        <v>0</v>
      </c>
      <c r="AM109" s="596">
        <f t="shared" si="26"/>
        <v>0</v>
      </c>
      <c r="AN109" s="590"/>
      <c r="AO109" s="236"/>
      <c r="AP109" s="237"/>
      <c r="AQ109" s="238"/>
      <c r="AR109" s="243"/>
      <c r="AS109" s="239"/>
      <c r="AT109" s="240"/>
      <c r="AU109" s="241"/>
      <c r="AV109" s="242"/>
    </row>
    <row r="110" spans="1:48" ht="17.5" customHeight="1" x14ac:dyDescent="0.2">
      <c r="A110" s="336">
        <v>45763</v>
      </c>
      <c r="B110" s="201"/>
      <c r="C110" s="202"/>
      <c r="D110" s="203"/>
      <c r="E110" s="201"/>
      <c r="F110" s="202"/>
      <c r="G110" s="203"/>
      <c r="H110" s="201"/>
      <c r="I110" s="202"/>
      <c r="J110" s="203"/>
      <c r="K110" s="201"/>
      <c r="L110" s="202"/>
      <c r="M110" s="203"/>
      <c r="N110" s="201"/>
      <c r="O110" s="202"/>
      <c r="P110" s="203"/>
      <c r="Q110" s="201"/>
      <c r="R110" s="202"/>
      <c r="S110" s="203"/>
      <c r="T110" s="201"/>
      <c r="U110" s="202"/>
      <c r="V110" s="203"/>
      <c r="W110" s="201"/>
      <c r="X110" s="202"/>
      <c r="Y110" s="203"/>
      <c r="Z110" s="201"/>
      <c r="AA110" s="202"/>
      <c r="AB110" s="203"/>
      <c r="AC110" s="201"/>
      <c r="AD110" s="202"/>
      <c r="AE110" s="203"/>
      <c r="AF110" s="201"/>
      <c r="AG110" s="202"/>
      <c r="AH110" s="203"/>
      <c r="AI110" s="201"/>
      <c r="AJ110" s="202"/>
      <c r="AK110" s="203"/>
      <c r="AL110" s="204">
        <f t="shared" si="27"/>
        <v>0</v>
      </c>
      <c r="AM110" s="596">
        <f t="shared" si="26"/>
        <v>0</v>
      </c>
      <c r="AN110" s="590"/>
      <c r="AO110" s="236"/>
      <c r="AP110" s="237"/>
      <c r="AQ110" s="238"/>
      <c r="AR110" s="243"/>
      <c r="AS110" s="239"/>
      <c r="AT110" s="240"/>
      <c r="AU110" s="241"/>
      <c r="AV110" s="242"/>
    </row>
    <row r="111" spans="1:48" ht="17.5" customHeight="1" x14ac:dyDescent="0.2">
      <c r="A111" s="336">
        <v>45764</v>
      </c>
      <c r="B111" s="201"/>
      <c r="C111" s="202"/>
      <c r="D111" s="203"/>
      <c r="E111" s="201"/>
      <c r="F111" s="202"/>
      <c r="G111" s="203"/>
      <c r="H111" s="201"/>
      <c r="I111" s="202"/>
      <c r="J111" s="203"/>
      <c r="K111" s="201"/>
      <c r="L111" s="202"/>
      <c r="M111" s="203"/>
      <c r="N111" s="201"/>
      <c r="O111" s="202"/>
      <c r="P111" s="203"/>
      <c r="Q111" s="201"/>
      <c r="R111" s="202"/>
      <c r="S111" s="203"/>
      <c r="T111" s="201"/>
      <c r="U111" s="202"/>
      <c r="V111" s="203"/>
      <c r="W111" s="201"/>
      <c r="X111" s="202"/>
      <c r="Y111" s="203"/>
      <c r="Z111" s="201"/>
      <c r="AA111" s="202"/>
      <c r="AB111" s="203"/>
      <c r="AC111" s="201"/>
      <c r="AD111" s="202"/>
      <c r="AE111" s="203"/>
      <c r="AF111" s="201"/>
      <c r="AG111" s="202"/>
      <c r="AH111" s="203"/>
      <c r="AI111" s="201"/>
      <c r="AJ111" s="202"/>
      <c r="AK111" s="203"/>
      <c r="AL111" s="204">
        <f t="shared" si="27"/>
        <v>0</v>
      </c>
      <c r="AM111" s="596">
        <f t="shared" si="26"/>
        <v>0</v>
      </c>
      <c r="AN111" s="590"/>
      <c r="AO111" s="236"/>
      <c r="AP111" s="237"/>
      <c r="AQ111" s="238"/>
      <c r="AR111" s="243"/>
      <c r="AS111" s="239"/>
      <c r="AT111" s="240"/>
      <c r="AU111" s="241"/>
      <c r="AV111" s="242"/>
    </row>
    <row r="112" spans="1:48" ht="17.5" customHeight="1" x14ac:dyDescent="0.2">
      <c r="A112" s="336">
        <v>45765</v>
      </c>
      <c r="B112" s="201"/>
      <c r="C112" s="202"/>
      <c r="D112" s="203"/>
      <c r="E112" s="201"/>
      <c r="F112" s="202"/>
      <c r="G112" s="203"/>
      <c r="H112" s="201"/>
      <c r="I112" s="202"/>
      <c r="J112" s="203"/>
      <c r="K112" s="201"/>
      <c r="L112" s="202"/>
      <c r="M112" s="203"/>
      <c r="N112" s="201"/>
      <c r="O112" s="202"/>
      <c r="P112" s="203"/>
      <c r="Q112" s="201"/>
      <c r="R112" s="202"/>
      <c r="S112" s="203"/>
      <c r="T112" s="201"/>
      <c r="U112" s="202"/>
      <c r="V112" s="203"/>
      <c r="W112" s="201"/>
      <c r="X112" s="202"/>
      <c r="Y112" s="203"/>
      <c r="Z112" s="201"/>
      <c r="AA112" s="202"/>
      <c r="AB112" s="203"/>
      <c r="AC112" s="201"/>
      <c r="AD112" s="202"/>
      <c r="AE112" s="203"/>
      <c r="AF112" s="201"/>
      <c r="AG112" s="202"/>
      <c r="AH112" s="203"/>
      <c r="AI112" s="201"/>
      <c r="AJ112" s="202"/>
      <c r="AK112" s="203"/>
      <c r="AL112" s="204">
        <f t="shared" si="27"/>
        <v>0</v>
      </c>
      <c r="AM112" s="596">
        <f t="shared" si="26"/>
        <v>0</v>
      </c>
      <c r="AN112" s="590"/>
      <c r="AO112" s="236"/>
      <c r="AP112" s="237"/>
      <c r="AQ112" s="238"/>
      <c r="AR112" s="243"/>
      <c r="AS112" s="239"/>
      <c r="AT112" s="240"/>
      <c r="AU112" s="241"/>
      <c r="AV112" s="242"/>
    </row>
    <row r="113" spans="1:48" ht="17.5" customHeight="1" x14ac:dyDescent="0.2">
      <c r="A113" s="336">
        <v>45766</v>
      </c>
      <c r="B113" s="201"/>
      <c r="C113" s="202"/>
      <c r="D113" s="203"/>
      <c r="E113" s="201"/>
      <c r="F113" s="202"/>
      <c r="G113" s="203"/>
      <c r="H113" s="201"/>
      <c r="I113" s="202"/>
      <c r="J113" s="203"/>
      <c r="K113" s="201"/>
      <c r="L113" s="202"/>
      <c r="M113" s="203"/>
      <c r="N113" s="201"/>
      <c r="O113" s="202"/>
      <c r="P113" s="203"/>
      <c r="Q113" s="201"/>
      <c r="R113" s="202"/>
      <c r="S113" s="203"/>
      <c r="T113" s="201"/>
      <c r="U113" s="202"/>
      <c r="V113" s="203"/>
      <c r="W113" s="201"/>
      <c r="X113" s="202"/>
      <c r="Y113" s="203"/>
      <c r="Z113" s="201"/>
      <c r="AA113" s="202"/>
      <c r="AB113" s="203"/>
      <c r="AC113" s="201"/>
      <c r="AD113" s="202"/>
      <c r="AE113" s="203"/>
      <c r="AF113" s="201"/>
      <c r="AG113" s="202"/>
      <c r="AH113" s="203"/>
      <c r="AI113" s="201"/>
      <c r="AJ113" s="202"/>
      <c r="AK113" s="203"/>
      <c r="AL113" s="204">
        <f t="shared" si="27"/>
        <v>0</v>
      </c>
      <c r="AM113" s="596">
        <f t="shared" si="26"/>
        <v>0</v>
      </c>
      <c r="AN113" s="590"/>
      <c r="AO113" s="236"/>
      <c r="AP113" s="237"/>
      <c r="AQ113" s="238"/>
      <c r="AR113" s="243"/>
      <c r="AS113" s="239"/>
      <c r="AT113" s="240"/>
      <c r="AU113" s="241"/>
      <c r="AV113" s="242"/>
    </row>
    <row r="114" spans="1:48" ht="17.5" customHeight="1" x14ac:dyDescent="0.2">
      <c r="A114" s="336">
        <v>45767</v>
      </c>
      <c r="B114" s="201"/>
      <c r="C114" s="202"/>
      <c r="D114" s="203"/>
      <c r="E114" s="201"/>
      <c r="F114" s="202"/>
      <c r="G114" s="203"/>
      <c r="H114" s="201"/>
      <c r="I114" s="202"/>
      <c r="J114" s="203"/>
      <c r="K114" s="201"/>
      <c r="L114" s="202"/>
      <c r="M114" s="203"/>
      <c r="N114" s="201"/>
      <c r="O114" s="202"/>
      <c r="P114" s="203"/>
      <c r="Q114" s="201"/>
      <c r="R114" s="202"/>
      <c r="S114" s="203"/>
      <c r="T114" s="201"/>
      <c r="U114" s="202"/>
      <c r="V114" s="203"/>
      <c r="W114" s="201"/>
      <c r="X114" s="202"/>
      <c r="Y114" s="203"/>
      <c r="Z114" s="201"/>
      <c r="AA114" s="202"/>
      <c r="AB114" s="203"/>
      <c r="AC114" s="201"/>
      <c r="AD114" s="202"/>
      <c r="AE114" s="203"/>
      <c r="AF114" s="201"/>
      <c r="AG114" s="202"/>
      <c r="AH114" s="203"/>
      <c r="AI114" s="201"/>
      <c r="AJ114" s="202"/>
      <c r="AK114" s="203"/>
      <c r="AL114" s="204">
        <f t="shared" si="27"/>
        <v>0</v>
      </c>
      <c r="AM114" s="596">
        <f t="shared" si="26"/>
        <v>0</v>
      </c>
      <c r="AN114" s="590"/>
      <c r="AO114" s="236"/>
      <c r="AP114" s="237"/>
      <c r="AQ114" s="238"/>
      <c r="AR114" s="243"/>
      <c r="AS114" s="239"/>
      <c r="AT114" s="240"/>
      <c r="AU114" s="241"/>
      <c r="AV114" s="242"/>
    </row>
    <row r="115" spans="1:48" ht="17.5" customHeight="1" x14ac:dyDescent="0.2">
      <c r="A115" s="336">
        <v>45768</v>
      </c>
      <c r="B115" s="201"/>
      <c r="C115" s="202"/>
      <c r="D115" s="203"/>
      <c r="E115" s="201"/>
      <c r="F115" s="202"/>
      <c r="G115" s="203"/>
      <c r="H115" s="201"/>
      <c r="I115" s="202"/>
      <c r="J115" s="203"/>
      <c r="K115" s="201"/>
      <c r="L115" s="202"/>
      <c r="M115" s="203"/>
      <c r="N115" s="201"/>
      <c r="O115" s="202"/>
      <c r="P115" s="203"/>
      <c r="Q115" s="201"/>
      <c r="R115" s="202"/>
      <c r="S115" s="203"/>
      <c r="T115" s="201"/>
      <c r="U115" s="202"/>
      <c r="V115" s="203"/>
      <c r="W115" s="201"/>
      <c r="X115" s="202"/>
      <c r="Y115" s="203"/>
      <c r="Z115" s="201"/>
      <c r="AA115" s="202"/>
      <c r="AB115" s="203"/>
      <c r="AC115" s="201"/>
      <c r="AD115" s="202"/>
      <c r="AE115" s="203"/>
      <c r="AF115" s="201"/>
      <c r="AG115" s="202"/>
      <c r="AH115" s="203"/>
      <c r="AI115" s="201"/>
      <c r="AJ115" s="202"/>
      <c r="AK115" s="203"/>
      <c r="AL115" s="204">
        <f t="shared" si="27"/>
        <v>0</v>
      </c>
      <c r="AM115" s="596">
        <f t="shared" si="26"/>
        <v>0</v>
      </c>
      <c r="AN115" s="590"/>
      <c r="AO115" s="236"/>
      <c r="AP115" s="237"/>
      <c r="AQ115" s="238"/>
      <c r="AR115" s="243"/>
      <c r="AS115" s="239"/>
      <c r="AT115" s="240"/>
      <c r="AU115" s="241"/>
      <c r="AV115" s="242"/>
    </row>
    <row r="116" spans="1:48" ht="17.5" customHeight="1" x14ac:dyDescent="0.2">
      <c r="A116" s="336">
        <v>45769</v>
      </c>
      <c r="B116" s="201"/>
      <c r="C116" s="202"/>
      <c r="D116" s="203"/>
      <c r="E116" s="201"/>
      <c r="F116" s="202"/>
      <c r="G116" s="203"/>
      <c r="H116" s="201"/>
      <c r="I116" s="202"/>
      <c r="J116" s="203"/>
      <c r="K116" s="201"/>
      <c r="L116" s="202"/>
      <c r="M116" s="203"/>
      <c r="N116" s="201"/>
      <c r="O116" s="202"/>
      <c r="P116" s="203"/>
      <c r="Q116" s="201"/>
      <c r="R116" s="202"/>
      <c r="S116" s="203"/>
      <c r="T116" s="201"/>
      <c r="U116" s="202"/>
      <c r="V116" s="203"/>
      <c r="W116" s="201"/>
      <c r="X116" s="202"/>
      <c r="Y116" s="203"/>
      <c r="Z116" s="201"/>
      <c r="AA116" s="202"/>
      <c r="AB116" s="203"/>
      <c r="AC116" s="201"/>
      <c r="AD116" s="202"/>
      <c r="AE116" s="203"/>
      <c r="AF116" s="201"/>
      <c r="AG116" s="202"/>
      <c r="AH116" s="203"/>
      <c r="AI116" s="201"/>
      <c r="AJ116" s="202"/>
      <c r="AK116" s="203"/>
      <c r="AL116" s="204">
        <f t="shared" si="27"/>
        <v>0</v>
      </c>
      <c r="AM116" s="596">
        <f t="shared" si="26"/>
        <v>0</v>
      </c>
      <c r="AN116" s="590"/>
      <c r="AO116" s="236"/>
      <c r="AP116" s="237"/>
      <c r="AQ116" s="238"/>
      <c r="AR116" s="243"/>
      <c r="AS116" s="239"/>
      <c r="AT116" s="240"/>
      <c r="AU116" s="241"/>
      <c r="AV116" s="242"/>
    </row>
    <row r="117" spans="1:48" ht="17.5" customHeight="1" x14ac:dyDescent="0.2">
      <c r="A117" s="336">
        <v>45770</v>
      </c>
      <c r="B117" s="201"/>
      <c r="C117" s="202"/>
      <c r="D117" s="203"/>
      <c r="E117" s="201"/>
      <c r="F117" s="202"/>
      <c r="G117" s="203"/>
      <c r="H117" s="201"/>
      <c r="I117" s="202"/>
      <c r="J117" s="203"/>
      <c r="K117" s="201"/>
      <c r="L117" s="202"/>
      <c r="M117" s="203"/>
      <c r="N117" s="201"/>
      <c r="O117" s="202"/>
      <c r="P117" s="203"/>
      <c r="Q117" s="201"/>
      <c r="R117" s="202"/>
      <c r="S117" s="203"/>
      <c r="T117" s="201"/>
      <c r="U117" s="202"/>
      <c r="V117" s="203"/>
      <c r="W117" s="201"/>
      <c r="X117" s="202"/>
      <c r="Y117" s="203"/>
      <c r="Z117" s="201"/>
      <c r="AA117" s="202"/>
      <c r="AB117" s="203"/>
      <c r="AC117" s="201"/>
      <c r="AD117" s="202"/>
      <c r="AE117" s="203"/>
      <c r="AF117" s="201"/>
      <c r="AG117" s="202"/>
      <c r="AH117" s="203"/>
      <c r="AI117" s="201"/>
      <c r="AJ117" s="202"/>
      <c r="AK117" s="203"/>
      <c r="AL117" s="204">
        <f t="shared" si="27"/>
        <v>0</v>
      </c>
      <c r="AM117" s="596">
        <f t="shared" si="26"/>
        <v>0</v>
      </c>
      <c r="AN117" s="590"/>
      <c r="AO117" s="236"/>
      <c r="AP117" s="237"/>
      <c r="AQ117" s="238"/>
      <c r="AR117" s="243"/>
      <c r="AS117" s="239"/>
      <c r="AT117" s="240"/>
      <c r="AU117" s="241"/>
      <c r="AV117" s="242"/>
    </row>
    <row r="118" spans="1:48" ht="17.5" customHeight="1" x14ac:dyDescent="0.2">
      <c r="A118" s="336">
        <v>45771</v>
      </c>
      <c r="B118" s="201"/>
      <c r="C118" s="202"/>
      <c r="D118" s="203"/>
      <c r="E118" s="201"/>
      <c r="F118" s="202"/>
      <c r="G118" s="203"/>
      <c r="H118" s="201"/>
      <c r="I118" s="202"/>
      <c r="J118" s="203"/>
      <c r="K118" s="201"/>
      <c r="L118" s="202"/>
      <c r="M118" s="203"/>
      <c r="N118" s="201"/>
      <c r="O118" s="202"/>
      <c r="P118" s="203"/>
      <c r="Q118" s="201"/>
      <c r="R118" s="202"/>
      <c r="S118" s="203"/>
      <c r="T118" s="201"/>
      <c r="U118" s="202"/>
      <c r="V118" s="203"/>
      <c r="W118" s="201"/>
      <c r="X118" s="202"/>
      <c r="Y118" s="203"/>
      <c r="Z118" s="201"/>
      <c r="AA118" s="202"/>
      <c r="AB118" s="203"/>
      <c r="AC118" s="201"/>
      <c r="AD118" s="202"/>
      <c r="AE118" s="203"/>
      <c r="AF118" s="201"/>
      <c r="AG118" s="202"/>
      <c r="AH118" s="203"/>
      <c r="AI118" s="201"/>
      <c r="AJ118" s="202"/>
      <c r="AK118" s="203"/>
      <c r="AL118" s="204">
        <f t="shared" si="27"/>
        <v>0</v>
      </c>
      <c r="AM118" s="596">
        <f t="shared" si="26"/>
        <v>0</v>
      </c>
      <c r="AN118" s="590"/>
      <c r="AO118" s="236"/>
      <c r="AP118" s="237"/>
      <c r="AQ118" s="238"/>
      <c r="AR118" s="243"/>
      <c r="AS118" s="239"/>
      <c r="AT118" s="240"/>
      <c r="AU118" s="241"/>
      <c r="AV118" s="242"/>
    </row>
    <row r="119" spans="1:48" ht="17.5" customHeight="1" x14ac:dyDescent="0.2">
      <c r="A119" s="336">
        <v>45772</v>
      </c>
      <c r="B119" s="201"/>
      <c r="C119" s="202"/>
      <c r="D119" s="203"/>
      <c r="E119" s="201"/>
      <c r="F119" s="202"/>
      <c r="G119" s="203"/>
      <c r="H119" s="201"/>
      <c r="I119" s="202"/>
      <c r="J119" s="203"/>
      <c r="K119" s="201"/>
      <c r="L119" s="202"/>
      <c r="M119" s="203"/>
      <c r="N119" s="201"/>
      <c r="O119" s="202"/>
      <c r="P119" s="203"/>
      <c r="Q119" s="201"/>
      <c r="R119" s="202"/>
      <c r="S119" s="203"/>
      <c r="T119" s="201"/>
      <c r="U119" s="202"/>
      <c r="V119" s="203"/>
      <c r="W119" s="201"/>
      <c r="X119" s="202"/>
      <c r="Y119" s="203"/>
      <c r="Z119" s="201"/>
      <c r="AA119" s="202"/>
      <c r="AB119" s="203"/>
      <c r="AC119" s="201"/>
      <c r="AD119" s="202"/>
      <c r="AE119" s="203"/>
      <c r="AF119" s="201"/>
      <c r="AG119" s="202"/>
      <c r="AH119" s="203"/>
      <c r="AI119" s="201"/>
      <c r="AJ119" s="202"/>
      <c r="AK119" s="203"/>
      <c r="AL119" s="204">
        <f t="shared" si="27"/>
        <v>0</v>
      </c>
      <c r="AM119" s="596">
        <f t="shared" si="26"/>
        <v>0</v>
      </c>
      <c r="AN119" s="590"/>
      <c r="AO119" s="236"/>
      <c r="AP119" s="237"/>
      <c r="AQ119" s="238"/>
      <c r="AR119" s="243"/>
      <c r="AS119" s="239"/>
      <c r="AT119" s="240"/>
      <c r="AU119" s="241"/>
      <c r="AV119" s="242"/>
    </row>
    <row r="120" spans="1:48" ht="17.5" customHeight="1" x14ac:dyDescent="0.2">
      <c r="A120" s="336">
        <v>45773</v>
      </c>
      <c r="B120" s="201"/>
      <c r="C120" s="202"/>
      <c r="D120" s="203"/>
      <c r="E120" s="201"/>
      <c r="F120" s="202"/>
      <c r="G120" s="203"/>
      <c r="H120" s="201"/>
      <c r="I120" s="202"/>
      <c r="J120" s="203"/>
      <c r="K120" s="201"/>
      <c r="L120" s="202"/>
      <c r="M120" s="203"/>
      <c r="N120" s="201"/>
      <c r="O120" s="202"/>
      <c r="P120" s="203"/>
      <c r="Q120" s="201"/>
      <c r="R120" s="202"/>
      <c r="S120" s="203"/>
      <c r="T120" s="201"/>
      <c r="U120" s="202"/>
      <c r="V120" s="203"/>
      <c r="W120" s="201"/>
      <c r="X120" s="202"/>
      <c r="Y120" s="203"/>
      <c r="Z120" s="201"/>
      <c r="AA120" s="202"/>
      <c r="AB120" s="203"/>
      <c r="AC120" s="201"/>
      <c r="AD120" s="202"/>
      <c r="AE120" s="203"/>
      <c r="AF120" s="201"/>
      <c r="AG120" s="202"/>
      <c r="AH120" s="203"/>
      <c r="AI120" s="201"/>
      <c r="AJ120" s="202"/>
      <c r="AK120" s="203"/>
      <c r="AL120" s="204">
        <f t="shared" si="27"/>
        <v>0</v>
      </c>
      <c r="AM120" s="596">
        <f t="shared" si="26"/>
        <v>0</v>
      </c>
      <c r="AN120" s="590"/>
      <c r="AO120" s="236"/>
      <c r="AP120" s="237"/>
      <c r="AQ120" s="238"/>
      <c r="AR120" s="243"/>
      <c r="AS120" s="239"/>
      <c r="AT120" s="240"/>
      <c r="AU120" s="241"/>
      <c r="AV120" s="242"/>
    </row>
    <row r="121" spans="1:48" ht="17.5" customHeight="1" x14ac:dyDescent="0.2">
      <c r="A121" s="336">
        <v>45774</v>
      </c>
      <c r="B121" s="201"/>
      <c r="C121" s="202"/>
      <c r="D121" s="203"/>
      <c r="E121" s="201"/>
      <c r="F121" s="202"/>
      <c r="G121" s="203"/>
      <c r="H121" s="201"/>
      <c r="I121" s="202"/>
      <c r="J121" s="203"/>
      <c r="K121" s="201"/>
      <c r="L121" s="202"/>
      <c r="M121" s="203"/>
      <c r="N121" s="201"/>
      <c r="O121" s="202"/>
      <c r="P121" s="203"/>
      <c r="Q121" s="201"/>
      <c r="R121" s="202"/>
      <c r="S121" s="203"/>
      <c r="T121" s="201"/>
      <c r="U121" s="202"/>
      <c r="V121" s="203"/>
      <c r="W121" s="201"/>
      <c r="X121" s="202"/>
      <c r="Y121" s="203"/>
      <c r="Z121" s="201"/>
      <c r="AA121" s="202"/>
      <c r="AB121" s="203"/>
      <c r="AC121" s="201"/>
      <c r="AD121" s="202"/>
      <c r="AE121" s="203"/>
      <c r="AF121" s="201"/>
      <c r="AG121" s="202"/>
      <c r="AH121" s="203"/>
      <c r="AI121" s="201"/>
      <c r="AJ121" s="202"/>
      <c r="AK121" s="203"/>
      <c r="AL121" s="204">
        <f t="shared" si="27"/>
        <v>0</v>
      </c>
      <c r="AM121" s="596">
        <f t="shared" si="26"/>
        <v>0</v>
      </c>
      <c r="AN121" s="590"/>
      <c r="AO121" s="236"/>
      <c r="AP121" s="237"/>
      <c r="AQ121" s="238"/>
      <c r="AR121" s="243"/>
      <c r="AS121" s="239"/>
      <c r="AT121" s="240"/>
      <c r="AU121" s="241"/>
      <c r="AV121" s="242"/>
    </row>
    <row r="122" spans="1:48" ht="17.5" customHeight="1" x14ac:dyDescent="0.2">
      <c r="A122" s="336">
        <v>45775</v>
      </c>
      <c r="B122" s="201"/>
      <c r="C122" s="202"/>
      <c r="D122" s="203"/>
      <c r="E122" s="201"/>
      <c r="F122" s="202"/>
      <c r="G122" s="203"/>
      <c r="H122" s="201"/>
      <c r="I122" s="202"/>
      <c r="J122" s="203"/>
      <c r="K122" s="201"/>
      <c r="L122" s="202"/>
      <c r="M122" s="203"/>
      <c r="N122" s="201"/>
      <c r="O122" s="202"/>
      <c r="P122" s="203"/>
      <c r="Q122" s="201"/>
      <c r="R122" s="202"/>
      <c r="S122" s="203"/>
      <c r="T122" s="201"/>
      <c r="U122" s="202"/>
      <c r="V122" s="203"/>
      <c r="W122" s="201"/>
      <c r="X122" s="202"/>
      <c r="Y122" s="203"/>
      <c r="Z122" s="201"/>
      <c r="AA122" s="202"/>
      <c r="AB122" s="203"/>
      <c r="AC122" s="201"/>
      <c r="AD122" s="202"/>
      <c r="AE122" s="203"/>
      <c r="AF122" s="201"/>
      <c r="AG122" s="202"/>
      <c r="AH122" s="203"/>
      <c r="AI122" s="201"/>
      <c r="AJ122" s="202"/>
      <c r="AK122" s="203"/>
      <c r="AL122" s="204">
        <f t="shared" si="27"/>
        <v>0</v>
      </c>
      <c r="AM122" s="596">
        <f t="shared" si="26"/>
        <v>0</v>
      </c>
      <c r="AN122" s="590"/>
      <c r="AO122" s="236"/>
      <c r="AP122" s="237"/>
      <c r="AQ122" s="238"/>
      <c r="AR122" s="243"/>
      <c r="AS122" s="239"/>
      <c r="AT122" s="240"/>
      <c r="AU122" s="241"/>
      <c r="AV122" s="242"/>
    </row>
    <row r="123" spans="1:48" ht="17.5" customHeight="1" x14ac:dyDescent="0.2">
      <c r="A123" s="336">
        <v>45776</v>
      </c>
      <c r="B123" s="201"/>
      <c r="C123" s="202"/>
      <c r="D123" s="203"/>
      <c r="E123" s="201"/>
      <c r="F123" s="202"/>
      <c r="G123" s="203"/>
      <c r="H123" s="201"/>
      <c r="I123" s="202"/>
      <c r="J123" s="203"/>
      <c r="K123" s="201"/>
      <c r="L123" s="202"/>
      <c r="M123" s="203"/>
      <c r="N123" s="201"/>
      <c r="O123" s="202"/>
      <c r="P123" s="203"/>
      <c r="Q123" s="201"/>
      <c r="R123" s="202"/>
      <c r="S123" s="203"/>
      <c r="T123" s="201"/>
      <c r="U123" s="202"/>
      <c r="V123" s="203"/>
      <c r="W123" s="201"/>
      <c r="X123" s="202"/>
      <c r="Y123" s="203"/>
      <c r="Z123" s="201"/>
      <c r="AA123" s="202"/>
      <c r="AB123" s="203"/>
      <c r="AC123" s="201"/>
      <c r="AD123" s="202"/>
      <c r="AE123" s="203"/>
      <c r="AF123" s="201"/>
      <c r="AG123" s="202"/>
      <c r="AH123" s="203"/>
      <c r="AI123" s="201"/>
      <c r="AJ123" s="202"/>
      <c r="AK123" s="203"/>
      <c r="AL123" s="204">
        <f t="shared" si="27"/>
        <v>0</v>
      </c>
      <c r="AM123" s="596">
        <f t="shared" si="26"/>
        <v>0</v>
      </c>
      <c r="AN123" s="590"/>
      <c r="AO123" s="236"/>
      <c r="AP123" s="237"/>
      <c r="AQ123" s="238"/>
      <c r="AR123" s="243"/>
      <c r="AS123" s="239"/>
      <c r="AT123" s="240"/>
      <c r="AU123" s="241"/>
      <c r="AV123" s="242"/>
    </row>
    <row r="124" spans="1:48" ht="17.5" customHeight="1" x14ac:dyDescent="0.2">
      <c r="A124" s="336">
        <v>45777</v>
      </c>
      <c r="B124" s="201"/>
      <c r="C124" s="202"/>
      <c r="D124" s="203"/>
      <c r="E124" s="201"/>
      <c r="F124" s="202"/>
      <c r="G124" s="203"/>
      <c r="H124" s="201"/>
      <c r="I124" s="202"/>
      <c r="J124" s="203"/>
      <c r="K124" s="201"/>
      <c r="L124" s="202"/>
      <c r="M124" s="203"/>
      <c r="N124" s="201"/>
      <c r="O124" s="202"/>
      <c r="P124" s="203"/>
      <c r="Q124" s="201"/>
      <c r="R124" s="202"/>
      <c r="S124" s="203"/>
      <c r="T124" s="201"/>
      <c r="U124" s="202"/>
      <c r="V124" s="203"/>
      <c r="W124" s="201"/>
      <c r="X124" s="202"/>
      <c r="Y124" s="203"/>
      <c r="Z124" s="201"/>
      <c r="AA124" s="202"/>
      <c r="AB124" s="203"/>
      <c r="AC124" s="201"/>
      <c r="AD124" s="202"/>
      <c r="AE124" s="203"/>
      <c r="AF124" s="201"/>
      <c r="AG124" s="202"/>
      <c r="AH124" s="203"/>
      <c r="AI124" s="201"/>
      <c r="AJ124" s="202"/>
      <c r="AK124" s="203"/>
      <c r="AL124" s="204">
        <f t="shared" si="27"/>
        <v>0</v>
      </c>
      <c r="AM124" s="596">
        <f t="shared" si="26"/>
        <v>0</v>
      </c>
      <c r="AN124" s="590"/>
      <c r="AO124" s="236"/>
      <c r="AP124" s="237"/>
      <c r="AQ124" s="238"/>
      <c r="AR124" s="243"/>
      <c r="AS124" s="239"/>
      <c r="AT124" s="240"/>
      <c r="AU124" s="241"/>
      <c r="AV124" s="242"/>
    </row>
    <row r="125" spans="1:48" ht="17.5" customHeight="1" x14ac:dyDescent="0.2">
      <c r="A125" s="600">
        <v>45778</v>
      </c>
      <c r="B125" s="201"/>
      <c r="C125" s="202"/>
      <c r="D125" s="203"/>
      <c r="E125" s="201"/>
      <c r="F125" s="202"/>
      <c r="G125" s="203"/>
      <c r="H125" s="201"/>
      <c r="I125" s="202"/>
      <c r="J125" s="203"/>
      <c r="K125" s="201"/>
      <c r="L125" s="202"/>
      <c r="M125" s="203"/>
      <c r="N125" s="201"/>
      <c r="O125" s="202"/>
      <c r="P125" s="203"/>
      <c r="Q125" s="201"/>
      <c r="R125" s="202"/>
      <c r="S125" s="203"/>
      <c r="T125" s="201"/>
      <c r="U125" s="202"/>
      <c r="V125" s="203"/>
      <c r="W125" s="201"/>
      <c r="X125" s="202"/>
      <c r="Y125" s="203"/>
      <c r="Z125" s="201"/>
      <c r="AA125" s="202"/>
      <c r="AB125" s="203"/>
      <c r="AC125" s="201"/>
      <c r="AD125" s="202"/>
      <c r="AE125" s="203"/>
      <c r="AF125" s="201"/>
      <c r="AG125" s="202"/>
      <c r="AH125" s="203"/>
      <c r="AI125" s="201"/>
      <c r="AJ125" s="202"/>
      <c r="AK125" s="203"/>
      <c r="AL125" s="204">
        <f t="shared" si="27"/>
        <v>0</v>
      </c>
      <c r="AM125" s="596">
        <f t="shared" si="26"/>
        <v>0</v>
      </c>
      <c r="AN125" s="590"/>
      <c r="AO125" s="236"/>
      <c r="AP125" s="237"/>
      <c r="AQ125" s="238"/>
      <c r="AR125" s="243"/>
      <c r="AS125" s="239"/>
      <c r="AT125" s="240"/>
      <c r="AU125" s="241"/>
      <c r="AV125" s="242"/>
    </row>
    <row r="126" spans="1:48" ht="17.5" customHeight="1" x14ac:dyDescent="0.2">
      <c r="A126" s="600">
        <v>45779</v>
      </c>
      <c r="B126" s="201"/>
      <c r="C126" s="202"/>
      <c r="D126" s="203"/>
      <c r="E126" s="201"/>
      <c r="F126" s="202"/>
      <c r="G126" s="203"/>
      <c r="H126" s="201"/>
      <c r="I126" s="202"/>
      <c r="J126" s="203"/>
      <c r="K126" s="201"/>
      <c r="L126" s="202"/>
      <c r="M126" s="203"/>
      <c r="N126" s="201"/>
      <c r="O126" s="202"/>
      <c r="P126" s="203"/>
      <c r="Q126" s="201"/>
      <c r="R126" s="202"/>
      <c r="S126" s="203"/>
      <c r="T126" s="201"/>
      <c r="U126" s="202"/>
      <c r="V126" s="203"/>
      <c r="W126" s="201"/>
      <c r="X126" s="202"/>
      <c r="Y126" s="203"/>
      <c r="Z126" s="201"/>
      <c r="AA126" s="202"/>
      <c r="AB126" s="203"/>
      <c r="AC126" s="201"/>
      <c r="AD126" s="202"/>
      <c r="AE126" s="203"/>
      <c r="AF126" s="201"/>
      <c r="AG126" s="202"/>
      <c r="AH126" s="203"/>
      <c r="AI126" s="201"/>
      <c r="AJ126" s="202"/>
      <c r="AK126" s="203"/>
      <c r="AL126" s="204">
        <f t="shared" si="27"/>
        <v>0</v>
      </c>
      <c r="AM126" s="596">
        <f t="shared" si="26"/>
        <v>0</v>
      </c>
      <c r="AN126" s="590"/>
      <c r="AO126" s="236"/>
      <c r="AP126" s="237"/>
      <c r="AQ126" s="238"/>
      <c r="AR126" s="243"/>
      <c r="AS126" s="239"/>
      <c r="AT126" s="240"/>
      <c r="AU126" s="241"/>
      <c r="AV126" s="242"/>
    </row>
    <row r="127" spans="1:48" ht="17.5" customHeight="1" x14ac:dyDescent="0.2">
      <c r="A127" s="600">
        <v>45780</v>
      </c>
      <c r="B127" s="201"/>
      <c r="C127" s="202"/>
      <c r="D127" s="203"/>
      <c r="E127" s="201"/>
      <c r="F127" s="202"/>
      <c r="G127" s="203"/>
      <c r="H127" s="201"/>
      <c r="I127" s="202"/>
      <c r="J127" s="203"/>
      <c r="K127" s="201"/>
      <c r="L127" s="202"/>
      <c r="M127" s="203"/>
      <c r="N127" s="201"/>
      <c r="O127" s="202"/>
      <c r="P127" s="203"/>
      <c r="Q127" s="201"/>
      <c r="R127" s="202"/>
      <c r="S127" s="203"/>
      <c r="T127" s="201"/>
      <c r="U127" s="202"/>
      <c r="V127" s="203"/>
      <c r="W127" s="201"/>
      <c r="X127" s="202"/>
      <c r="Y127" s="203"/>
      <c r="Z127" s="201"/>
      <c r="AA127" s="202"/>
      <c r="AB127" s="203"/>
      <c r="AC127" s="201"/>
      <c r="AD127" s="202"/>
      <c r="AE127" s="203"/>
      <c r="AF127" s="201"/>
      <c r="AG127" s="202"/>
      <c r="AH127" s="203"/>
      <c r="AI127" s="201"/>
      <c r="AJ127" s="202"/>
      <c r="AK127" s="203"/>
      <c r="AL127" s="204">
        <f t="shared" si="27"/>
        <v>0</v>
      </c>
      <c r="AM127" s="596">
        <f t="shared" si="26"/>
        <v>0</v>
      </c>
      <c r="AN127" s="590"/>
      <c r="AO127" s="236"/>
      <c r="AP127" s="237"/>
      <c r="AQ127" s="238"/>
      <c r="AR127" s="243"/>
      <c r="AS127" s="239"/>
      <c r="AT127" s="240"/>
      <c r="AU127" s="241"/>
      <c r="AV127" s="242"/>
    </row>
    <row r="128" spans="1:48" ht="17.5" customHeight="1" x14ac:dyDescent="0.2">
      <c r="A128" s="600">
        <v>45781</v>
      </c>
      <c r="B128" s="201"/>
      <c r="C128" s="202"/>
      <c r="D128" s="203"/>
      <c r="E128" s="201"/>
      <c r="F128" s="202"/>
      <c r="G128" s="203"/>
      <c r="H128" s="201"/>
      <c r="I128" s="202"/>
      <c r="J128" s="203"/>
      <c r="K128" s="201"/>
      <c r="L128" s="202"/>
      <c r="M128" s="203"/>
      <c r="N128" s="201"/>
      <c r="O128" s="202"/>
      <c r="P128" s="203"/>
      <c r="Q128" s="201"/>
      <c r="R128" s="202"/>
      <c r="S128" s="203"/>
      <c r="T128" s="201"/>
      <c r="U128" s="202"/>
      <c r="V128" s="203"/>
      <c r="W128" s="201"/>
      <c r="X128" s="202"/>
      <c r="Y128" s="203"/>
      <c r="Z128" s="201"/>
      <c r="AA128" s="202"/>
      <c r="AB128" s="203"/>
      <c r="AC128" s="201"/>
      <c r="AD128" s="202"/>
      <c r="AE128" s="203"/>
      <c r="AF128" s="201"/>
      <c r="AG128" s="202"/>
      <c r="AH128" s="203"/>
      <c r="AI128" s="201"/>
      <c r="AJ128" s="202"/>
      <c r="AK128" s="203"/>
      <c r="AL128" s="204">
        <f t="shared" si="27"/>
        <v>0</v>
      </c>
      <c r="AM128" s="596">
        <f t="shared" si="26"/>
        <v>0</v>
      </c>
      <c r="AN128" s="590"/>
      <c r="AO128" s="236"/>
      <c r="AP128" s="237"/>
      <c r="AQ128" s="238"/>
      <c r="AR128" s="243"/>
      <c r="AS128" s="239"/>
      <c r="AT128" s="240"/>
      <c r="AU128" s="241"/>
      <c r="AV128" s="242"/>
    </row>
    <row r="129" spans="1:48" ht="17.5" customHeight="1" x14ac:dyDescent="0.2">
      <c r="A129" s="600">
        <v>45782</v>
      </c>
      <c r="B129" s="201"/>
      <c r="C129" s="202"/>
      <c r="D129" s="203"/>
      <c r="E129" s="201"/>
      <c r="F129" s="202"/>
      <c r="G129" s="203"/>
      <c r="H129" s="201"/>
      <c r="I129" s="202"/>
      <c r="J129" s="203"/>
      <c r="K129" s="201"/>
      <c r="L129" s="202"/>
      <c r="M129" s="203"/>
      <c r="N129" s="201"/>
      <c r="O129" s="202"/>
      <c r="P129" s="203"/>
      <c r="Q129" s="201"/>
      <c r="R129" s="202"/>
      <c r="S129" s="203"/>
      <c r="T129" s="201"/>
      <c r="U129" s="202"/>
      <c r="V129" s="203"/>
      <c r="W129" s="201"/>
      <c r="X129" s="202"/>
      <c r="Y129" s="203"/>
      <c r="Z129" s="201"/>
      <c r="AA129" s="202"/>
      <c r="AB129" s="203"/>
      <c r="AC129" s="201"/>
      <c r="AD129" s="202"/>
      <c r="AE129" s="203"/>
      <c r="AF129" s="201"/>
      <c r="AG129" s="202"/>
      <c r="AH129" s="203"/>
      <c r="AI129" s="201"/>
      <c r="AJ129" s="202"/>
      <c r="AK129" s="203"/>
      <c r="AL129" s="204">
        <f t="shared" si="27"/>
        <v>0</v>
      </c>
      <c r="AM129" s="596">
        <f t="shared" si="26"/>
        <v>0</v>
      </c>
      <c r="AN129" s="590"/>
      <c r="AO129" s="236"/>
      <c r="AP129" s="237"/>
      <c r="AQ129" s="238"/>
      <c r="AR129" s="243"/>
      <c r="AS129" s="239"/>
      <c r="AT129" s="240"/>
      <c r="AU129" s="241"/>
      <c r="AV129" s="242"/>
    </row>
    <row r="130" spans="1:48" ht="17.5" customHeight="1" x14ac:dyDescent="0.2">
      <c r="A130" s="600">
        <v>45783</v>
      </c>
      <c r="B130" s="201"/>
      <c r="C130" s="202"/>
      <c r="D130" s="203"/>
      <c r="E130" s="201"/>
      <c r="F130" s="202"/>
      <c r="G130" s="203"/>
      <c r="H130" s="201"/>
      <c r="I130" s="202"/>
      <c r="J130" s="203"/>
      <c r="K130" s="201"/>
      <c r="L130" s="202"/>
      <c r="M130" s="203"/>
      <c r="N130" s="201"/>
      <c r="O130" s="202"/>
      <c r="P130" s="203"/>
      <c r="Q130" s="201"/>
      <c r="R130" s="202"/>
      <c r="S130" s="203"/>
      <c r="T130" s="201"/>
      <c r="U130" s="202"/>
      <c r="V130" s="203"/>
      <c r="W130" s="201"/>
      <c r="X130" s="202"/>
      <c r="Y130" s="203"/>
      <c r="Z130" s="201"/>
      <c r="AA130" s="202"/>
      <c r="AB130" s="203"/>
      <c r="AC130" s="201"/>
      <c r="AD130" s="202"/>
      <c r="AE130" s="203"/>
      <c r="AF130" s="201"/>
      <c r="AG130" s="202"/>
      <c r="AH130" s="203"/>
      <c r="AI130" s="201"/>
      <c r="AJ130" s="202"/>
      <c r="AK130" s="203"/>
      <c r="AL130" s="204">
        <f t="shared" si="27"/>
        <v>0</v>
      </c>
      <c r="AM130" s="596">
        <f t="shared" si="26"/>
        <v>0</v>
      </c>
      <c r="AN130" s="590"/>
      <c r="AO130" s="236"/>
      <c r="AP130" s="237"/>
      <c r="AQ130" s="238"/>
      <c r="AR130" s="243"/>
      <c r="AS130" s="239"/>
      <c r="AT130" s="240"/>
      <c r="AU130" s="241"/>
      <c r="AV130" s="242"/>
    </row>
    <row r="131" spans="1:48" ht="17.5" customHeight="1" x14ac:dyDescent="0.2">
      <c r="A131" s="600">
        <v>45784</v>
      </c>
      <c r="B131" s="201"/>
      <c r="C131" s="202"/>
      <c r="D131" s="203"/>
      <c r="E131" s="201"/>
      <c r="F131" s="202"/>
      <c r="G131" s="203"/>
      <c r="H131" s="201"/>
      <c r="I131" s="202"/>
      <c r="J131" s="203"/>
      <c r="K131" s="201"/>
      <c r="L131" s="202"/>
      <c r="M131" s="203"/>
      <c r="N131" s="201"/>
      <c r="O131" s="202"/>
      <c r="P131" s="203"/>
      <c r="Q131" s="201"/>
      <c r="R131" s="202"/>
      <c r="S131" s="203"/>
      <c r="T131" s="201"/>
      <c r="U131" s="202"/>
      <c r="V131" s="203"/>
      <c r="W131" s="201"/>
      <c r="X131" s="202"/>
      <c r="Y131" s="203"/>
      <c r="Z131" s="201"/>
      <c r="AA131" s="202"/>
      <c r="AB131" s="203"/>
      <c r="AC131" s="201"/>
      <c r="AD131" s="202"/>
      <c r="AE131" s="203"/>
      <c r="AF131" s="201"/>
      <c r="AG131" s="202"/>
      <c r="AH131" s="203"/>
      <c r="AI131" s="201"/>
      <c r="AJ131" s="202"/>
      <c r="AK131" s="203"/>
      <c r="AL131" s="204">
        <f t="shared" si="27"/>
        <v>0</v>
      </c>
      <c r="AM131" s="596">
        <f t="shared" si="26"/>
        <v>0</v>
      </c>
      <c r="AN131" s="590"/>
      <c r="AO131" s="236"/>
      <c r="AP131" s="237"/>
      <c r="AQ131" s="238"/>
      <c r="AR131" s="243"/>
      <c r="AS131" s="239"/>
      <c r="AT131" s="240"/>
      <c r="AU131" s="241"/>
      <c r="AV131" s="242"/>
    </row>
    <row r="132" spans="1:48" ht="17.5" customHeight="1" x14ac:dyDescent="0.2">
      <c r="A132" s="600">
        <v>45785</v>
      </c>
      <c r="B132" s="201"/>
      <c r="C132" s="202"/>
      <c r="D132" s="203"/>
      <c r="E132" s="201"/>
      <c r="F132" s="202"/>
      <c r="G132" s="203"/>
      <c r="H132" s="201"/>
      <c r="I132" s="202"/>
      <c r="J132" s="203"/>
      <c r="K132" s="201"/>
      <c r="L132" s="202"/>
      <c r="M132" s="203"/>
      <c r="N132" s="201"/>
      <c r="O132" s="202"/>
      <c r="P132" s="203"/>
      <c r="Q132" s="201"/>
      <c r="R132" s="202"/>
      <c r="S132" s="203"/>
      <c r="T132" s="201"/>
      <c r="U132" s="202"/>
      <c r="V132" s="203"/>
      <c r="W132" s="201"/>
      <c r="X132" s="202"/>
      <c r="Y132" s="203"/>
      <c r="Z132" s="201"/>
      <c r="AA132" s="202"/>
      <c r="AB132" s="203"/>
      <c r="AC132" s="201"/>
      <c r="AD132" s="202"/>
      <c r="AE132" s="203"/>
      <c r="AF132" s="201"/>
      <c r="AG132" s="202"/>
      <c r="AH132" s="203"/>
      <c r="AI132" s="201"/>
      <c r="AJ132" s="202"/>
      <c r="AK132" s="203"/>
      <c r="AL132" s="204">
        <f t="shared" si="27"/>
        <v>0</v>
      </c>
      <c r="AM132" s="596">
        <f t="shared" si="26"/>
        <v>0</v>
      </c>
      <c r="AN132" s="590"/>
      <c r="AO132" s="236"/>
      <c r="AP132" s="237"/>
      <c r="AQ132" s="238"/>
      <c r="AR132" s="243"/>
      <c r="AS132" s="239"/>
      <c r="AT132" s="240"/>
      <c r="AU132" s="241"/>
      <c r="AV132" s="242"/>
    </row>
    <row r="133" spans="1:48" ht="17.5" customHeight="1" x14ac:dyDescent="0.2">
      <c r="A133" s="600">
        <v>45786</v>
      </c>
      <c r="B133" s="201"/>
      <c r="C133" s="202"/>
      <c r="D133" s="203"/>
      <c r="E133" s="201"/>
      <c r="F133" s="202"/>
      <c r="G133" s="203"/>
      <c r="H133" s="201"/>
      <c r="I133" s="202"/>
      <c r="J133" s="203"/>
      <c r="K133" s="201"/>
      <c r="L133" s="202"/>
      <c r="M133" s="203"/>
      <c r="N133" s="201"/>
      <c r="O133" s="202"/>
      <c r="P133" s="203"/>
      <c r="Q133" s="201"/>
      <c r="R133" s="202"/>
      <c r="S133" s="203"/>
      <c r="T133" s="201"/>
      <c r="U133" s="202"/>
      <c r="V133" s="203"/>
      <c r="W133" s="201"/>
      <c r="X133" s="202"/>
      <c r="Y133" s="203"/>
      <c r="Z133" s="201"/>
      <c r="AA133" s="202"/>
      <c r="AB133" s="203"/>
      <c r="AC133" s="201"/>
      <c r="AD133" s="202"/>
      <c r="AE133" s="203"/>
      <c r="AF133" s="201"/>
      <c r="AG133" s="202"/>
      <c r="AH133" s="203"/>
      <c r="AI133" s="201"/>
      <c r="AJ133" s="202"/>
      <c r="AK133" s="203"/>
      <c r="AL133" s="204">
        <f t="shared" si="27"/>
        <v>0</v>
      </c>
      <c r="AM133" s="596">
        <f t="shared" ref="AM133:AM196" si="28">SUM(AN134:AQ499)</f>
        <v>0</v>
      </c>
      <c r="AN133" s="590"/>
      <c r="AO133" s="236"/>
      <c r="AP133" s="237"/>
      <c r="AQ133" s="238"/>
      <c r="AR133" s="243"/>
      <c r="AS133" s="239"/>
      <c r="AT133" s="240"/>
      <c r="AU133" s="241"/>
      <c r="AV133" s="242"/>
    </row>
    <row r="134" spans="1:48" ht="17.5" customHeight="1" x14ac:dyDescent="0.2">
      <c r="A134" s="600">
        <v>45787</v>
      </c>
      <c r="B134" s="201"/>
      <c r="C134" s="202"/>
      <c r="D134" s="203"/>
      <c r="E134" s="201"/>
      <c r="F134" s="202"/>
      <c r="G134" s="203"/>
      <c r="H134" s="201"/>
      <c r="I134" s="202"/>
      <c r="J134" s="203"/>
      <c r="K134" s="201"/>
      <c r="L134" s="202"/>
      <c r="M134" s="203"/>
      <c r="N134" s="201"/>
      <c r="O134" s="202"/>
      <c r="P134" s="203"/>
      <c r="Q134" s="201"/>
      <c r="R134" s="202"/>
      <c r="S134" s="203"/>
      <c r="T134" s="201"/>
      <c r="U134" s="202"/>
      <c r="V134" s="203"/>
      <c r="W134" s="201"/>
      <c r="X134" s="202"/>
      <c r="Y134" s="203"/>
      <c r="Z134" s="201"/>
      <c r="AA134" s="202"/>
      <c r="AB134" s="203"/>
      <c r="AC134" s="201"/>
      <c r="AD134" s="202"/>
      <c r="AE134" s="203"/>
      <c r="AF134" s="201"/>
      <c r="AG134" s="202"/>
      <c r="AH134" s="203"/>
      <c r="AI134" s="201"/>
      <c r="AJ134" s="202"/>
      <c r="AK134" s="203"/>
      <c r="AL134" s="204">
        <f t="shared" ref="AL134:AL197" si="29">SUM(B134:AK134)</f>
        <v>0</v>
      </c>
      <c r="AM134" s="596">
        <f t="shared" si="28"/>
        <v>0</v>
      </c>
      <c r="AN134" s="590"/>
      <c r="AO134" s="236"/>
      <c r="AP134" s="237"/>
      <c r="AQ134" s="238"/>
      <c r="AR134" s="243"/>
      <c r="AS134" s="239"/>
      <c r="AT134" s="240"/>
      <c r="AU134" s="241"/>
      <c r="AV134" s="242"/>
    </row>
    <row r="135" spans="1:48" ht="17.5" customHeight="1" x14ac:dyDescent="0.2">
      <c r="A135" s="600">
        <v>45788</v>
      </c>
      <c r="B135" s="201"/>
      <c r="C135" s="202"/>
      <c r="D135" s="203"/>
      <c r="E135" s="201"/>
      <c r="F135" s="202"/>
      <c r="G135" s="203"/>
      <c r="H135" s="201"/>
      <c r="I135" s="202"/>
      <c r="J135" s="203"/>
      <c r="K135" s="201"/>
      <c r="L135" s="202"/>
      <c r="M135" s="203"/>
      <c r="N135" s="201"/>
      <c r="O135" s="202"/>
      <c r="P135" s="203"/>
      <c r="Q135" s="201"/>
      <c r="R135" s="202"/>
      <c r="S135" s="203"/>
      <c r="T135" s="201"/>
      <c r="U135" s="202"/>
      <c r="V135" s="203"/>
      <c r="W135" s="201"/>
      <c r="X135" s="202"/>
      <c r="Y135" s="203"/>
      <c r="Z135" s="201"/>
      <c r="AA135" s="202"/>
      <c r="AB135" s="203"/>
      <c r="AC135" s="201"/>
      <c r="AD135" s="202"/>
      <c r="AE135" s="203"/>
      <c r="AF135" s="201"/>
      <c r="AG135" s="202"/>
      <c r="AH135" s="203"/>
      <c r="AI135" s="201"/>
      <c r="AJ135" s="202"/>
      <c r="AK135" s="203"/>
      <c r="AL135" s="204">
        <f t="shared" si="29"/>
        <v>0</v>
      </c>
      <c r="AM135" s="596">
        <f t="shared" si="28"/>
        <v>0</v>
      </c>
      <c r="AN135" s="590"/>
      <c r="AO135" s="236"/>
      <c r="AP135" s="237"/>
      <c r="AQ135" s="238"/>
      <c r="AR135" s="243"/>
      <c r="AS135" s="239"/>
      <c r="AT135" s="240"/>
      <c r="AU135" s="241"/>
      <c r="AV135" s="242"/>
    </row>
    <row r="136" spans="1:48" ht="17.5" customHeight="1" x14ac:dyDescent="0.2">
      <c r="A136" s="600">
        <v>45789</v>
      </c>
      <c r="B136" s="201"/>
      <c r="C136" s="202"/>
      <c r="D136" s="203"/>
      <c r="E136" s="201"/>
      <c r="F136" s="202"/>
      <c r="G136" s="203"/>
      <c r="H136" s="201"/>
      <c r="I136" s="202"/>
      <c r="J136" s="203"/>
      <c r="K136" s="201"/>
      <c r="L136" s="202"/>
      <c r="M136" s="203"/>
      <c r="N136" s="201"/>
      <c r="O136" s="202"/>
      <c r="P136" s="203"/>
      <c r="Q136" s="201"/>
      <c r="R136" s="202"/>
      <c r="S136" s="203"/>
      <c r="T136" s="201"/>
      <c r="U136" s="202"/>
      <c r="V136" s="203"/>
      <c r="W136" s="201"/>
      <c r="X136" s="202"/>
      <c r="Y136" s="203"/>
      <c r="Z136" s="201"/>
      <c r="AA136" s="202"/>
      <c r="AB136" s="203"/>
      <c r="AC136" s="201"/>
      <c r="AD136" s="202"/>
      <c r="AE136" s="203"/>
      <c r="AF136" s="201"/>
      <c r="AG136" s="202"/>
      <c r="AH136" s="203"/>
      <c r="AI136" s="201"/>
      <c r="AJ136" s="202"/>
      <c r="AK136" s="203"/>
      <c r="AL136" s="204">
        <f t="shared" si="29"/>
        <v>0</v>
      </c>
      <c r="AM136" s="596">
        <f t="shared" si="28"/>
        <v>0</v>
      </c>
      <c r="AN136" s="590"/>
      <c r="AO136" s="236"/>
      <c r="AP136" s="237"/>
      <c r="AQ136" s="238"/>
      <c r="AR136" s="243"/>
      <c r="AS136" s="239"/>
      <c r="AT136" s="240"/>
      <c r="AU136" s="241"/>
      <c r="AV136" s="242"/>
    </row>
    <row r="137" spans="1:48" ht="17.5" customHeight="1" x14ac:dyDescent="0.2">
      <c r="A137" s="600">
        <v>45790</v>
      </c>
      <c r="B137" s="201"/>
      <c r="C137" s="202"/>
      <c r="D137" s="203"/>
      <c r="E137" s="201"/>
      <c r="F137" s="202"/>
      <c r="G137" s="203"/>
      <c r="H137" s="201"/>
      <c r="I137" s="202"/>
      <c r="J137" s="203"/>
      <c r="K137" s="201"/>
      <c r="L137" s="202"/>
      <c r="M137" s="203"/>
      <c r="N137" s="201"/>
      <c r="O137" s="202"/>
      <c r="P137" s="203"/>
      <c r="Q137" s="201"/>
      <c r="R137" s="202"/>
      <c r="S137" s="203"/>
      <c r="T137" s="201"/>
      <c r="U137" s="202"/>
      <c r="V137" s="203"/>
      <c r="W137" s="201"/>
      <c r="X137" s="202"/>
      <c r="Y137" s="203"/>
      <c r="Z137" s="201"/>
      <c r="AA137" s="202"/>
      <c r="AB137" s="203"/>
      <c r="AC137" s="201"/>
      <c r="AD137" s="202"/>
      <c r="AE137" s="203"/>
      <c r="AF137" s="201"/>
      <c r="AG137" s="202"/>
      <c r="AH137" s="203"/>
      <c r="AI137" s="201"/>
      <c r="AJ137" s="202"/>
      <c r="AK137" s="203"/>
      <c r="AL137" s="204">
        <f t="shared" si="29"/>
        <v>0</v>
      </c>
      <c r="AM137" s="596">
        <f t="shared" si="28"/>
        <v>0</v>
      </c>
      <c r="AN137" s="590"/>
      <c r="AO137" s="236"/>
      <c r="AP137" s="237"/>
      <c r="AQ137" s="238"/>
      <c r="AR137" s="243"/>
      <c r="AS137" s="239"/>
      <c r="AT137" s="240"/>
      <c r="AU137" s="241"/>
      <c r="AV137" s="242"/>
    </row>
    <row r="138" spans="1:48" ht="17.5" customHeight="1" x14ac:dyDescent="0.2">
      <c r="A138" s="600">
        <v>45791</v>
      </c>
      <c r="B138" s="201"/>
      <c r="C138" s="202"/>
      <c r="D138" s="203"/>
      <c r="E138" s="201"/>
      <c r="F138" s="202"/>
      <c r="G138" s="203"/>
      <c r="H138" s="201"/>
      <c r="I138" s="202"/>
      <c r="J138" s="203"/>
      <c r="K138" s="201"/>
      <c r="L138" s="202"/>
      <c r="M138" s="203"/>
      <c r="N138" s="201"/>
      <c r="O138" s="202"/>
      <c r="P138" s="203"/>
      <c r="Q138" s="201"/>
      <c r="R138" s="202"/>
      <c r="S138" s="203"/>
      <c r="T138" s="201"/>
      <c r="U138" s="202"/>
      <c r="V138" s="203"/>
      <c r="W138" s="201"/>
      <c r="X138" s="202"/>
      <c r="Y138" s="203"/>
      <c r="Z138" s="201"/>
      <c r="AA138" s="202"/>
      <c r="AB138" s="203"/>
      <c r="AC138" s="201"/>
      <c r="AD138" s="202"/>
      <c r="AE138" s="203"/>
      <c r="AF138" s="201"/>
      <c r="AG138" s="202"/>
      <c r="AH138" s="203"/>
      <c r="AI138" s="201"/>
      <c r="AJ138" s="202"/>
      <c r="AK138" s="203"/>
      <c r="AL138" s="204">
        <f t="shared" si="29"/>
        <v>0</v>
      </c>
      <c r="AM138" s="596">
        <f t="shared" si="28"/>
        <v>0</v>
      </c>
      <c r="AN138" s="590"/>
      <c r="AO138" s="236"/>
      <c r="AP138" s="237"/>
      <c r="AQ138" s="238"/>
      <c r="AR138" s="243"/>
      <c r="AS138" s="239"/>
      <c r="AT138" s="240"/>
      <c r="AU138" s="241"/>
      <c r="AV138" s="242"/>
    </row>
    <row r="139" spans="1:48" ht="17.5" customHeight="1" x14ac:dyDescent="0.2">
      <c r="A139" s="600">
        <v>45792</v>
      </c>
      <c r="B139" s="201"/>
      <c r="C139" s="202"/>
      <c r="D139" s="203"/>
      <c r="E139" s="201"/>
      <c r="F139" s="202"/>
      <c r="G139" s="203"/>
      <c r="H139" s="201"/>
      <c r="I139" s="202"/>
      <c r="J139" s="203"/>
      <c r="K139" s="201"/>
      <c r="L139" s="202"/>
      <c r="M139" s="203"/>
      <c r="N139" s="201"/>
      <c r="O139" s="202"/>
      <c r="P139" s="203"/>
      <c r="Q139" s="201"/>
      <c r="R139" s="202"/>
      <c r="S139" s="203"/>
      <c r="T139" s="201"/>
      <c r="U139" s="202"/>
      <c r="V139" s="203"/>
      <c r="W139" s="201"/>
      <c r="X139" s="202"/>
      <c r="Y139" s="203"/>
      <c r="Z139" s="201"/>
      <c r="AA139" s="202"/>
      <c r="AB139" s="203"/>
      <c r="AC139" s="201"/>
      <c r="AD139" s="202"/>
      <c r="AE139" s="203"/>
      <c r="AF139" s="201"/>
      <c r="AG139" s="202"/>
      <c r="AH139" s="203"/>
      <c r="AI139" s="201"/>
      <c r="AJ139" s="202"/>
      <c r="AK139" s="203"/>
      <c r="AL139" s="204">
        <f t="shared" si="29"/>
        <v>0</v>
      </c>
      <c r="AM139" s="596">
        <f t="shared" si="28"/>
        <v>0</v>
      </c>
      <c r="AN139" s="590"/>
      <c r="AO139" s="236"/>
      <c r="AP139" s="237"/>
      <c r="AQ139" s="238"/>
      <c r="AR139" s="243"/>
      <c r="AS139" s="239"/>
      <c r="AT139" s="240"/>
      <c r="AU139" s="241"/>
      <c r="AV139" s="242"/>
    </row>
    <row r="140" spans="1:48" ht="17.5" customHeight="1" x14ac:dyDescent="0.2">
      <c r="A140" s="600">
        <v>45793</v>
      </c>
      <c r="B140" s="201"/>
      <c r="C140" s="202"/>
      <c r="D140" s="203"/>
      <c r="E140" s="201"/>
      <c r="F140" s="202"/>
      <c r="G140" s="203"/>
      <c r="H140" s="201"/>
      <c r="I140" s="202"/>
      <c r="J140" s="203"/>
      <c r="K140" s="201"/>
      <c r="L140" s="202"/>
      <c r="M140" s="203"/>
      <c r="N140" s="201"/>
      <c r="O140" s="202"/>
      <c r="P140" s="203"/>
      <c r="Q140" s="201"/>
      <c r="R140" s="202"/>
      <c r="S140" s="203"/>
      <c r="T140" s="201"/>
      <c r="U140" s="202"/>
      <c r="V140" s="203"/>
      <c r="W140" s="201"/>
      <c r="X140" s="202"/>
      <c r="Y140" s="203"/>
      <c r="Z140" s="201"/>
      <c r="AA140" s="202"/>
      <c r="AB140" s="203"/>
      <c r="AC140" s="201"/>
      <c r="AD140" s="202"/>
      <c r="AE140" s="203"/>
      <c r="AF140" s="201"/>
      <c r="AG140" s="202"/>
      <c r="AH140" s="203"/>
      <c r="AI140" s="201"/>
      <c r="AJ140" s="202"/>
      <c r="AK140" s="203"/>
      <c r="AL140" s="204">
        <f t="shared" si="29"/>
        <v>0</v>
      </c>
      <c r="AM140" s="596">
        <f t="shared" si="28"/>
        <v>0</v>
      </c>
      <c r="AN140" s="590"/>
      <c r="AO140" s="236"/>
      <c r="AP140" s="237"/>
      <c r="AQ140" s="238"/>
      <c r="AR140" s="243"/>
      <c r="AS140" s="239"/>
      <c r="AT140" s="240"/>
      <c r="AU140" s="241"/>
      <c r="AV140" s="242"/>
    </row>
    <row r="141" spans="1:48" ht="17.5" customHeight="1" x14ac:dyDescent="0.2">
      <c r="A141" s="600">
        <v>45794</v>
      </c>
      <c r="B141" s="201"/>
      <c r="C141" s="202"/>
      <c r="D141" s="203"/>
      <c r="E141" s="201"/>
      <c r="F141" s="202"/>
      <c r="G141" s="203"/>
      <c r="H141" s="201"/>
      <c r="I141" s="202"/>
      <c r="J141" s="203"/>
      <c r="K141" s="201"/>
      <c r="L141" s="202"/>
      <c r="M141" s="203"/>
      <c r="N141" s="201"/>
      <c r="O141" s="202"/>
      <c r="P141" s="203"/>
      <c r="Q141" s="201"/>
      <c r="R141" s="202"/>
      <c r="S141" s="203"/>
      <c r="T141" s="201"/>
      <c r="U141" s="202"/>
      <c r="V141" s="203"/>
      <c r="W141" s="201"/>
      <c r="X141" s="202"/>
      <c r="Y141" s="203"/>
      <c r="Z141" s="201"/>
      <c r="AA141" s="202"/>
      <c r="AB141" s="203"/>
      <c r="AC141" s="201"/>
      <c r="AD141" s="202"/>
      <c r="AE141" s="203"/>
      <c r="AF141" s="201"/>
      <c r="AG141" s="202"/>
      <c r="AH141" s="203"/>
      <c r="AI141" s="201"/>
      <c r="AJ141" s="202"/>
      <c r="AK141" s="203"/>
      <c r="AL141" s="204">
        <f t="shared" si="29"/>
        <v>0</v>
      </c>
      <c r="AM141" s="596">
        <f t="shared" si="28"/>
        <v>0</v>
      </c>
      <c r="AN141" s="590"/>
      <c r="AO141" s="236"/>
      <c r="AP141" s="237"/>
      <c r="AQ141" s="238"/>
      <c r="AR141" s="243"/>
      <c r="AS141" s="239"/>
      <c r="AT141" s="240"/>
      <c r="AU141" s="241"/>
      <c r="AV141" s="242"/>
    </row>
    <row r="142" spans="1:48" ht="17.5" customHeight="1" x14ac:dyDescent="0.2">
      <c r="A142" s="600">
        <v>45795</v>
      </c>
      <c r="B142" s="201"/>
      <c r="C142" s="202"/>
      <c r="D142" s="203"/>
      <c r="E142" s="201"/>
      <c r="F142" s="202"/>
      <c r="G142" s="203"/>
      <c r="H142" s="201"/>
      <c r="I142" s="202"/>
      <c r="J142" s="203"/>
      <c r="K142" s="201"/>
      <c r="L142" s="202"/>
      <c r="M142" s="203"/>
      <c r="N142" s="201"/>
      <c r="O142" s="202"/>
      <c r="P142" s="203"/>
      <c r="Q142" s="201"/>
      <c r="R142" s="202"/>
      <c r="S142" s="203"/>
      <c r="T142" s="201"/>
      <c r="U142" s="202"/>
      <c r="V142" s="203"/>
      <c r="W142" s="201"/>
      <c r="X142" s="202"/>
      <c r="Y142" s="203"/>
      <c r="Z142" s="201"/>
      <c r="AA142" s="202"/>
      <c r="AB142" s="203"/>
      <c r="AC142" s="201"/>
      <c r="AD142" s="202"/>
      <c r="AE142" s="203"/>
      <c r="AF142" s="201"/>
      <c r="AG142" s="202"/>
      <c r="AH142" s="203"/>
      <c r="AI142" s="201"/>
      <c r="AJ142" s="202"/>
      <c r="AK142" s="203"/>
      <c r="AL142" s="204">
        <f t="shared" si="29"/>
        <v>0</v>
      </c>
      <c r="AM142" s="596">
        <f t="shared" si="28"/>
        <v>0</v>
      </c>
      <c r="AN142" s="590"/>
      <c r="AO142" s="236"/>
      <c r="AP142" s="237"/>
      <c r="AQ142" s="238"/>
      <c r="AR142" s="243"/>
      <c r="AS142" s="239"/>
      <c r="AT142" s="240"/>
      <c r="AU142" s="241"/>
      <c r="AV142" s="242"/>
    </row>
    <row r="143" spans="1:48" ht="17.5" customHeight="1" x14ac:dyDescent="0.2">
      <c r="A143" s="600">
        <v>45796</v>
      </c>
      <c r="B143" s="201"/>
      <c r="C143" s="202"/>
      <c r="D143" s="203"/>
      <c r="E143" s="201"/>
      <c r="F143" s="202"/>
      <c r="G143" s="203"/>
      <c r="H143" s="201"/>
      <c r="I143" s="202"/>
      <c r="J143" s="203"/>
      <c r="K143" s="201"/>
      <c r="L143" s="202"/>
      <c r="M143" s="203"/>
      <c r="N143" s="201"/>
      <c r="O143" s="202"/>
      <c r="P143" s="203"/>
      <c r="Q143" s="201"/>
      <c r="R143" s="202"/>
      <c r="S143" s="203"/>
      <c r="T143" s="201"/>
      <c r="U143" s="202"/>
      <c r="V143" s="203"/>
      <c r="W143" s="201"/>
      <c r="X143" s="202"/>
      <c r="Y143" s="203"/>
      <c r="Z143" s="201"/>
      <c r="AA143" s="202"/>
      <c r="AB143" s="203"/>
      <c r="AC143" s="201"/>
      <c r="AD143" s="202"/>
      <c r="AE143" s="203"/>
      <c r="AF143" s="201"/>
      <c r="AG143" s="202"/>
      <c r="AH143" s="203"/>
      <c r="AI143" s="201"/>
      <c r="AJ143" s="202"/>
      <c r="AK143" s="203"/>
      <c r="AL143" s="204">
        <f t="shared" si="29"/>
        <v>0</v>
      </c>
      <c r="AM143" s="596">
        <f t="shared" si="28"/>
        <v>0</v>
      </c>
      <c r="AN143" s="590"/>
      <c r="AO143" s="236"/>
      <c r="AP143" s="237"/>
      <c r="AQ143" s="238"/>
      <c r="AR143" s="243"/>
      <c r="AS143" s="239"/>
      <c r="AT143" s="240"/>
      <c r="AU143" s="241"/>
      <c r="AV143" s="242"/>
    </row>
    <row r="144" spans="1:48" ht="17.5" customHeight="1" x14ac:dyDescent="0.2">
      <c r="A144" s="600">
        <v>45797</v>
      </c>
      <c r="B144" s="201"/>
      <c r="C144" s="202"/>
      <c r="D144" s="203"/>
      <c r="E144" s="201"/>
      <c r="F144" s="202"/>
      <c r="G144" s="203"/>
      <c r="H144" s="201"/>
      <c r="I144" s="202"/>
      <c r="J144" s="203"/>
      <c r="K144" s="201"/>
      <c r="L144" s="202"/>
      <c r="M144" s="203"/>
      <c r="N144" s="201"/>
      <c r="O144" s="202"/>
      <c r="P144" s="203"/>
      <c r="Q144" s="201"/>
      <c r="R144" s="202"/>
      <c r="S144" s="203"/>
      <c r="T144" s="201"/>
      <c r="U144" s="202"/>
      <c r="V144" s="203"/>
      <c r="W144" s="201"/>
      <c r="X144" s="202"/>
      <c r="Y144" s="203"/>
      <c r="Z144" s="201"/>
      <c r="AA144" s="202"/>
      <c r="AB144" s="203"/>
      <c r="AC144" s="201"/>
      <c r="AD144" s="202"/>
      <c r="AE144" s="203"/>
      <c r="AF144" s="201"/>
      <c r="AG144" s="202"/>
      <c r="AH144" s="203"/>
      <c r="AI144" s="201"/>
      <c r="AJ144" s="202"/>
      <c r="AK144" s="203"/>
      <c r="AL144" s="204">
        <f t="shared" si="29"/>
        <v>0</v>
      </c>
      <c r="AM144" s="596">
        <f t="shared" si="28"/>
        <v>0</v>
      </c>
      <c r="AN144" s="590"/>
      <c r="AO144" s="236"/>
      <c r="AP144" s="237"/>
      <c r="AQ144" s="238"/>
      <c r="AR144" s="243"/>
      <c r="AS144" s="239"/>
      <c r="AT144" s="240"/>
      <c r="AU144" s="241"/>
      <c r="AV144" s="242"/>
    </row>
    <row r="145" spans="1:48" ht="17.5" customHeight="1" x14ac:dyDescent="0.2">
      <c r="A145" s="600">
        <v>45798</v>
      </c>
      <c r="B145" s="201"/>
      <c r="C145" s="202"/>
      <c r="D145" s="203"/>
      <c r="E145" s="201"/>
      <c r="F145" s="202"/>
      <c r="G145" s="203"/>
      <c r="H145" s="201"/>
      <c r="I145" s="202"/>
      <c r="J145" s="203"/>
      <c r="K145" s="201"/>
      <c r="L145" s="202"/>
      <c r="M145" s="203"/>
      <c r="N145" s="201"/>
      <c r="O145" s="202"/>
      <c r="P145" s="203"/>
      <c r="Q145" s="201"/>
      <c r="R145" s="202"/>
      <c r="S145" s="203"/>
      <c r="T145" s="201"/>
      <c r="U145" s="202"/>
      <c r="V145" s="203"/>
      <c r="W145" s="201"/>
      <c r="X145" s="202"/>
      <c r="Y145" s="203"/>
      <c r="Z145" s="201"/>
      <c r="AA145" s="202"/>
      <c r="AB145" s="203"/>
      <c r="AC145" s="201"/>
      <c r="AD145" s="202"/>
      <c r="AE145" s="203"/>
      <c r="AF145" s="201"/>
      <c r="AG145" s="202"/>
      <c r="AH145" s="203"/>
      <c r="AI145" s="201"/>
      <c r="AJ145" s="202"/>
      <c r="AK145" s="203"/>
      <c r="AL145" s="204">
        <f t="shared" si="29"/>
        <v>0</v>
      </c>
      <c r="AM145" s="596">
        <f t="shared" si="28"/>
        <v>0</v>
      </c>
      <c r="AN145" s="590"/>
      <c r="AO145" s="236"/>
      <c r="AP145" s="237"/>
      <c r="AQ145" s="238"/>
      <c r="AR145" s="243"/>
      <c r="AS145" s="239"/>
      <c r="AT145" s="240"/>
      <c r="AU145" s="241"/>
      <c r="AV145" s="242"/>
    </row>
    <row r="146" spans="1:48" ht="17.5" customHeight="1" x14ac:dyDescent="0.2">
      <c r="A146" s="600">
        <v>45799</v>
      </c>
      <c r="B146" s="201"/>
      <c r="C146" s="202"/>
      <c r="D146" s="203"/>
      <c r="E146" s="201"/>
      <c r="F146" s="202"/>
      <c r="G146" s="203"/>
      <c r="H146" s="201"/>
      <c r="I146" s="202"/>
      <c r="J146" s="203"/>
      <c r="K146" s="201"/>
      <c r="L146" s="202"/>
      <c r="M146" s="203"/>
      <c r="N146" s="201"/>
      <c r="O146" s="202"/>
      <c r="P146" s="203"/>
      <c r="Q146" s="201"/>
      <c r="R146" s="202"/>
      <c r="S146" s="203"/>
      <c r="T146" s="201"/>
      <c r="U146" s="202"/>
      <c r="V146" s="203"/>
      <c r="W146" s="201"/>
      <c r="X146" s="202"/>
      <c r="Y146" s="203"/>
      <c r="Z146" s="201"/>
      <c r="AA146" s="202"/>
      <c r="AB146" s="203"/>
      <c r="AC146" s="201"/>
      <c r="AD146" s="202"/>
      <c r="AE146" s="203"/>
      <c r="AF146" s="201"/>
      <c r="AG146" s="202"/>
      <c r="AH146" s="203"/>
      <c r="AI146" s="201"/>
      <c r="AJ146" s="202"/>
      <c r="AK146" s="203"/>
      <c r="AL146" s="204">
        <f t="shared" si="29"/>
        <v>0</v>
      </c>
      <c r="AM146" s="596">
        <f t="shared" si="28"/>
        <v>0</v>
      </c>
      <c r="AN146" s="590"/>
      <c r="AO146" s="236"/>
      <c r="AP146" s="237"/>
      <c r="AQ146" s="238"/>
      <c r="AR146" s="243"/>
      <c r="AS146" s="239"/>
      <c r="AT146" s="240"/>
      <c r="AU146" s="241"/>
      <c r="AV146" s="242"/>
    </row>
    <row r="147" spans="1:48" ht="17.5" customHeight="1" x14ac:dyDescent="0.2">
      <c r="A147" s="600">
        <v>45800</v>
      </c>
      <c r="B147" s="201"/>
      <c r="C147" s="202"/>
      <c r="D147" s="203"/>
      <c r="E147" s="201"/>
      <c r="F147" s="202"/>
      <c r="G147" s="203"/>
      <c r="H147" s="201"/>
      <c r="I147" s="202"/>
      <c r="J147" s="203"/>
      <c r="K147" s="201"/>
      <c r="L147" s="202"/>
      <c r="M147" s="203"/>
      <c r="N147" s="201"/>
      <c r="O147" s="202"/>
      <c r="P147" s="203"/>
      <c r="Q147" s="201"/>
      <c r="R147" s="202"/>
      <c r="S147" s="203"/>
      <c r="T147" s="201"/>
      <c r="U147" s="202"/>
      <c r="V147" s="203"/>
      <c r="W147" s="201"/>
      <c r="X147" s="202"/>
      <c r="Y147" s="203"/>
      <c r="Z147" s="201"/>
      <c r="AA147" s="202"/>
      <c r="AB147" s="203"/>
      <c r="AC147" s="201"/>
      <c r="AD147" s="202"/>
      <c r="AE147" s="203"/>
      <c r="AF147" s="201"/>
      <c r="AG147" s="202"/>
      <c r="AH147" s="203"/>
      <c r="AI147" s="201"/>
      <c r="AJ147" s="202"/>
      <c r="AK147" s="203"/>
      <c r="AL147" s="204">
        <f t="shared" si="29"/>
        <v>0</v>
      </c>
      <c r="AM147" s="596">
        <f t="shared" si="28"/>
        <v>0</v>
      </c>
      <c r="AN147" s="590"/>
      <c r="AO147" s="236"/>
      <c r="AP147" s="237"/>
      <c r="AQ147" s="238"/>
      <c r="AR147" s="243"/>
      <c r="AS147" s="239"/>
      <c r="AT147" s="240"/>
      <c r="AU147" s="241"/>
      <c r="AV147" s="242"/>
    </row>
    <row r="148" spans="1:48" ht="17.5" customHeight="1" x14ac:dyDescent="0.2">
      <c r="A148" s="600">
        <v>45801</v>
      </c>
      <c r="B148" s="201"/>
      <c r="C148" s="202"/>
      <c r="D148" s="203"/>
      <c r="E148" s="201"/>
      <c r="F148" s="202"/>
      <c r="G148" s="203"/>
      <c r="H148" s="201"/>
      <c r="I148" s="202"/>
      <c r="J148" s="203"/>
      <c r="K148" s="201"/>
      <c r="L148" s="202"/>
      <c r="M148" s="203"/>
      <c r="N148" s="201"/>
      <c r="O148" s="202"/>
      <c r="P148" s="203"/>
      <c r="Q148" s="201"/>
      <c r="R148" s="202"/>
      <c r="S148" s="203"/>
      <c r="T148" s="201"/>
      <c r="U148" s="202"/>
      <c r="V148" s="203"/>
      <c r="W148" s="201"/>
      <c r="X148" s="202"/>
      <c r="Y148" s="203"/>
      <c r="Z148" s="201"/>
      <c r="AA148" s="202"/>
      <c r="AB148" s="203"/>
      <c r="AC148" s="201"/>
      <c r="AD148" s="202"/>
      <c r="AE148" s="203"/>
      <c r="AF148" s="201"/>
      <c r="AG148" s="202"/>
      <c r="AH148" s="203"/>
      <c r="AI148" s="201"/>
      <c r="AJ148" s="202"/>
      <c r="AK148" s="203"/>
      <c r="AL148" s="204">
        <f t="shared" si="29"/>
        <v>0</v>
      </c>
      <c r="AM148" s="596">
        <f t="shared" si="28"/>
        <v>0</v>
      </c>
      <c r="AN148" s="590"/>
      <c r="AO148" s="236"/>
      <c r="AP148" s="237"/>
      <c r="AQ148" s="238"/>
      <c r="AR148" s="243"/>
      <c r="AS148" s="239"/>
      <c r="AT148" s="240"/>
      <c r="AU148" s="241"/>
      <c r="AV148" s="242"/>
    </row>
    <row r="149" spans="1:48" ht="17.5" customHeight="1" x14ac:dyDescent="0.2">
      <c r="A149" s="600">
        <v>45802</v>
      </c>
      <c r="B149" s="201"/>
      <c r="C149" s="202"/>
      <c r="D149" s="203"/>
      <c r="E149" s="201"/>
      <c r="F149" s="202"/>
      <c r="G149" s="203"/>
      <c r="H149" s="201"/>
      <c r="I149" s="202"/>
      <c r="J149" s="203"/>
      <c r="K149" s="201"/>
      <c r="L149" s="202"/>
      <c r="M149" s="203"/>
      <c r="N149" s="201"/>
      <c r="O149" s="202"/>
      <c r="P149" s="203"/>
      <c r="Q149" s="201"/>
      <c r="R149" s="202"/>
      <c r="S149" s="203"/>
      <c r="T149" s="201"/>
      <c r="U149" s="202"/>
      <c r="V149" s="203"/>
      <c r="W149" s="201"/>
      <c r="X149" s="202"/>
      <c r="Y149" s="203"/>
      <c r="Z149" s="201"/>
      <c r="AA149" s="202"/>
      <c r="AB149" s="203"/>
      <c r="AC149" s="201"/>
      <c r="AD149" s="202"/>
      <c r="AE149" s="203"/>
      <c r="AF149" s="201"/>
      <c r="AG149" s="202"/>
      <c r="AH149" s="203"/>
      <c r="AI149" s="201"/>
      <c r="AJ149" s="202"/>
      <c r="AK149" s="203"/>
      <c r="AL149" s="204">
        <f t="shared" si="29"/>
        <v>0</v>
      </c>
      <c r="AM149" s="596">
        <f t="shared" si="28"/>
        <v>0</v>
      </c>
      <c r="AN149" s="590"/>
      <c r="AO149" s="236"/>
      <c r="AP149" s="237"/>
      <c r="AQ149" s="238"/>
      <c r="AR149" s="243"/>
      <c r="AS149" s="239"/>
      <c r="AT149" s="240"/>
      <c r="AU149" s="241"/>
      <c r="AV149" s="242"/>
    </row>
    <row r="150" spans="1:48" ht="17.5" customHeight="1" x14ac:dyDescent="0.2">
      <c r="A150" s="600">
        <v>45803</v>
      </c>
      <c r="B150" s="201"/>
      <c r="C150" s="202"/>
      <c r="D150" s="203"/>
      <c r="E150" s="201"/>
      <c r="F150" s="202"/>
      <c r="G150" s="203"/>
      <c r="H150" s="201"/>
      <c r="I150" s="202"/>
      <c r="J150" s="203"/>
      <c r="K150" s="201"/>
      <c r="L150" s="202"/>
      <c r="M150" s="203"/>
      <c r="N150" s="201"/>
      <c r="O150" s="202"/>
      <c r="P150" s="203"/>
      <c r="Q150" s="201"/>
      <c r="R150" s="202"/>
      <c r="S150" s="203"/>
      <c r="T150" s="201"/>
      <c r="U150" s="202"/>
      <c r="V150" s="203"/>
      <c r="W150" s="201"/>
      <c r="X150" s="202"/>
      <c r="Y150" s="203"/>
      <c r="Z150" s="201"/>
      <c r="AA150" s="202"/>
      <c r="AB150" s="203"/>
      <c r="AC150" s="201"/>
      <c r="AD150" s="202"/>
      <c r="AE150" s="203"/>
      <c r="AF150" s="201"/>
      <c r="AG150" s="202"/>
      <c r="AH150" s="203"/>
      <c r="AI150" s="201"/>
      <c r="AJ150" s="202"/>
      <c r="AK150" s="203"/>
      <c r="AL150" s="204">
        <f t="shared" si="29"/>
        <v>0</v>
      </c>
      <c r="AM150" s="596">
        <f t="shared" si="28"/>
        <v>0</v>
      </c>
      <c r="AN150" s="590"/>
      <c r="AO150" s="236"/>
      <c r="AP150" s="237"/>
      <c r="AQ150" s="238"/>
      <c r="AR150" s="243"/>
      <c r="AS150" s="239"/>
      <c r="AT150" s="240"/>
      <c r="AU150" s="241"/>
      <c r="AV150" s="242"/>
    </row>
    <row r="151" spans="1:48" ht="17.5" customHeight="1" x14ac:dyDescent="0.2">
      <c r="A151" s="600">
        <v>45804</v>
      </c>
      <c r="B151" s="201"/>
      <c r="C151" s="202"/>
      <c r="D151" s="203"/>
      <c r="E151" s="201"/>
      <c r="F151" s="202"/>
      <c r="G151" s="203"/>
      <c r="H151" s="201"/>
      <c r="I151" s="202"/>
      <c r="J151" s="203"/>
      <c r="K151" s="201"/>
      <c r="L151" s="202"/>
      <c r="M151" s="203"/>
      <c r="N151" s="201"/>
      <c r="O151" s="202"/>
      <c r="P151" s="203"/>
      <c r="Q151" s="201"/>
      <c r="R151" s="202"/>
      <c r="S151" s="203"/>
      <c r="T151" s="201"/>
      <c r="U151" s="202"/>
      <c r="V151" s="203"/>
      <c r="W151" s="201"/>
      <c r="X151" s="202"/>
      <c r="Y151" s="203"/>
      <c r="Z151" s="201"/>
      <c r="AA151" s="202"/>
      <c r="AB151" s="203"/>
      <c r="AC151" s="201"/>
      <c r="AD151" s="202"/>
      <c r="AE151" s="203"/>
      <c r="AF151" s="201"/>
      <c r="AG151" s="202"/>
      <c r="AH151" s="203"/>
      <c r="AI151" s="201"/>
      <c r="AJ151" s="202"/>
      <c r="AK151" s="203"/>
      <c r="AL151" s="204">
        <f t="shared" si="29"/>
        <v>0</v>
      </c>
      <c r="AM151" s="596">
        <f t="shared" si="28"/>
        <v>0</v>
      </c>
      <c r="AN151" s="590"/>
      <c r="AO151" s="236"/>
      <c r="AP151" s="237"/>
      <c r="AQ151" s="238"/>
      <c r="AR151" s="243"/>
      <c r="AS151" s="239"/>
      <c r="AT151" s="240"/>
      <c r="AU151" s="241"/>
      <c r="AV151" s="242"/>
    </row>
    <row r="152" spans="1:48" ht="17.5" customHeight="1" x14ac:dyDescent="0.2">
      <c r="A152" s="600">
        <v>45805</v>
      </c>
      <c r="B152" s="201"/>
      <c r="C152" s="202"/>
      <c r="D152" s="203"/>
      <c r="E152" s="201"/>
      <c r="F152" s="202"/>
      <c r="G152" s="203"/>
      <c r="H152" s="201"/>
      <c r="I152" s="202"/>
      <c r="J152" s="203"/>
      <c r="K152" s="201"/>
      <c r="L152" s="202"/>
      <c r="M152" s="203"/>
      <c r="N152" s="201"/>
      <c r="O152" s="202"/>
      <c r="P152" s="203"/>
      <c r="Q152" s="201"/>
      <c r="R152" s="202"/>
      <c r="S152" s="203"/>
      <c r="T152" s="201"/>
      <c r="U152" s="202"/>
      <c r="V152" s="203"/>
      <c r="W152" s="201"/>
      <c r="X152" s="202"/>
      <c r="Y152" s="203"/>
      <c r="Z152" s="201"/>
      <c r="AA152" s="202"/>
      <c r="AB152" s="203"/>
      <c r="AC152" s="201"/>
      <c r="AD152" s="202"/>
      <c r="AE152" s="203"/>
      <c r="AF152" s="201"/>
      <c r="AG152" s="202"/>
      <c r="AH152" s="203"/>
      <c r="AI152" s="201"/>
      <c r="AJ152" s="202"/>
      <c r="AK152" s="203"/>
      <c r="AL152" s="204">
        <f t="shared" si="29"/>
        <v>0</v>
      </c>
      <c r="AM152" s="596">
        <f t="shared" si="28"/>
        <v>0</v>
      </c>
      <c r="AN152" s="590"/>
      <c r="AO152" s="236"/>
      <c r="AP152" s="237"/>
      <c r="AQ152" s="238"/>
      <c r="AR152" s="243"/>
      <c r="AS152" s="239"/>
      <c r="AT152" s="240"/>
      <c r="AU152" s="241"/>
      <c r="AV152" s="242"/>
    </row>
    <row r="153" spans="1:48" ht="17.5" customHeight="1" x14ac:dyDescent="0.2">
      <c r="A153" s="600">
        <v>45806</v>
      </c>
      <c r="B153" s="201"/>
      <c r="C153" s="202"/>
      <c r="D153" s="203"/>
      <c r="E153" s="201"/>
      <c r="F153" s="202"/>
      <c r="G153" s="203"/>
      <c r="H153" s="201"/>
      <c r="I153" s="202"/>
      <c r="J153" s="203"/>
      <c r="K153" s="201"/>
      <c r="L153" s="202"/>
      <c r="M153" s="203"/>
      <c r="N153" s="201"/>
      <c r="O153" s="202"/>
      <c r="P153" s="203"/>
      <c r="Q153" s="201"/>
      <c r="R153" s="202"/>
      <c r="S153" s="203"/>
      <c r="T153" s="201"/>
      <c r="U153" s="202"/>
      <c r="V153" s="203"/>
      <c r="W153" s="201"/>
      <c r="X153" s="202"/>
      <c r="Y153" s="203"/>
      <c r="Z153" s="201"/>
      <c r="AA153" s="202"/>
      <c r="AB153" s="203"/>
      <c r="AC153" s="201"/>
      <c r="AD153" s="202"/>
      <c r="AE153" s="203"/>
      <c r="AF153" s="201"/>
      <c r="AG153" s="202"/>
      <c r="AH153" s="203"/>
      <c r="AI153" s="201"/>
      <c r="AJ153" s="202"/>
      <c r="AK153" s="203"/>
      <c r="AL153" s="204">
        <f t="shared" si="29"/>
        <v>0</v>
      </c>
      <c r="AM153" s="596">
        <f t="shared" si="28"/>
        <v>0</v>
      </c>
      <c r="AN153" s="590"/>
      <c r="AO153" s="236"/>
      <c r="AP153" s="237"/>
      <c r="AQ153" s="238"/>
      <c r="AR153" s="243"/>
      <c r="AS153" s="239"/>
      <c r="AT153" s="240"/>
      <c r="AU153" s="241"/>
      <c r="AV153" s="242"/>
    </row>
    <row r="154" spans="1:48" ht="17.5" customHeight="1" x14ac:dyDescent="0.2">
      <c r="A154" s="600">
        <v>45807</v>
      </c>
      <c r="B154" s="201"/>
      <c r="C154" s="202"/>
      <c r="D154" s="203"/>
      <c r="E154" s="201"/>
      <c r="F154" s="202"/>
      <c r="G154" s="203"/>
      <c r="H154" s="201"/>
      <c r="I154" s="202"/>
      <c r="J154" s="203"/>
      <c r="K154" s="201"/>
      <c r="L154" s="202"/>
      <c r="M154" s="203"/>
      <c r="N154" s="201"/>
      <c r="O154" s="202"/>
      <c r="P154" s="203"/>
      <c r="Q154" s="201"/>
      <c r="R154" s="202"/>
      <c r="S154" s="203"/>
      <c r="T154" s="201"/>
      <c r="U154" s="202"/>
      <c r="V154" s="203"/>
      <c r="W154" s="201"/>
      <c r="X154" s="202"/>
      <c r="Y154" s="203"/>
      <c r="Z154" s="201"/>
      <c r="AA154" s="202"/>
      <c r="AB154" s="203"/>
      <c r="AC154" s="201"/>
      <c r="AD154" s="202"/>
      <c r="AE154" s="203"/>
      <c r="AF154" s="201"/>
      <c r="AG154" s="202"/>
      <c r="AH154" s="203"/>
      <c r="AI154" s="201"/>
      <c r="AJ154" s="202"/>
      <c r="AK154" s="203"/>
      <c r="AL154" s="204">
        <f t="shared" si="29"/>
        <v>0</v>
      </c>
      <c r="AM154" s="596">
        <f t="shared" si="28"/>
        <v>0</v>
      </c>
      <c r="AN154" s="590"/>
      <c r="AO154" s="236"/>
      <c r="AP154" s="237"/>
      <c r="AQ154" s="238"/>
      <c r="AR154" s="243"/>
      <c r="AS154" s="239"/>
      <c r="AT154" s="240"/>
      <c r="AU154" s="241"/>
      <c r="AV154" s="242"/>
    </row>
    <row r="155" spans="1:48" ht="17.5" customHeight="1" x14ac:dyDescent="0.2">
      <c r="A155" s="600">
        <v>45808</v>
      </c>
      <c r="B155" s="201"/>
      <c r="C155" s="202"/>
      <c r="D155" s="203"/>
      <c r="E155" s="201"/>
      <c r="F155" s="202"/>
      <c r="G155" s="203"/>
      <c r="H155" s="201"/>
      <c r="I155" s="202"/>
      <c r="J155" s="203"/>
      <c r="K155" s="201"/>
      <c r="L155" s="202"/>
      <c r="M155" s="203"/>
      <c r="N155" s="201"/>
      <c r="O155" s="202"/>
      <c r="P155" s="203"/>
      <c r="Q155" s="201"/>
      <c r="R155" s="202"/>
      <c r="S155" s="203"/>
      <c r="T155" s="201"/>
      <c r="U155" s="202"/>
      <c r="V155" s="203"/>
      <c r="W155" s="201"/>
      <c r="X155" s="202"/>
      <c r="Y155" s="203"/>
      <c r="Z155" s="201"/>
      <c r="AA155" s="202"/>
      <c r="AB155" s="203"/>
      <c r="AC155" s="201"/>
      <c r="AD155" s="202"/>
      <c r="AE155" s="203"/>
      <c r="AF155" s="201"/>
      <c r="AG155" s="202"/>
      <c r="AH155" s="203"/>
      <c r="AI155" s="201"/>
      <c r="AJ155" s="202"/>
      <c r="AK155" s="203"/>
      <c r="AL155" s="204">
        <f t="shared" si="29"/>
        <v>0</v>
      </c>
      <c r="AM155" s="596">
        <f t="shared" si="28"/>
        <v>0</v>
      </c>
      <c r="AN155" s="590"/>
      <c r="AO155" s="236"/>
      <c r="AP155" s="237"/>
      <c r="AQ155" s="238"/>
      <c r="AR155" s="243"/>
      <c r="AS155" s="239"/>
      <c r="AT155" s="240"/>
      <c r="AU155" s="241"/>
      <c r="AV155" s="242"/>
    </row>
    <row r="156" spans="1:48" ht="17.5" customHeight="1" x14ac:dyDescent="0.2">
      <c r="A156" s="336">
        <v>45809</v>
      </c>
      <c r="B156" s="201"/>
      <c r="C156" s="202"/>
      <c r="D156" s="203"/>
      <c r="E156" s="201"/>
      <c r="F156" s="202"/>
      <c r="G156" s="203"/>
      <c r="H156" s="201"/>
      <c r="I156" s="202"/>
      <c r="J156" s="203"/>
      <c r="K156" s="201"/>
      <c r="L156" s="202"/>
      <c r="M156" s="203"/>
      <c r="N156" s="201"/>
      <c r="O156" s="202"/>
      <c r="P156" s="203"/>
      <c r="Q156" s="201"/>
      <c r="R156" s="202"/>
      <c r="S156" s="203"/>
      <c r="T156" s="201"/>
      <c r="U156" s="202"/>
      <c r="V156" s="203"/>
      <c r="W156" s="201"/>
      <c r="X156" s="202"/>
      <c r="Y156" s="203"/>
      <c r="Z156" s="201"/>
      <c r="AA156" s="202"/>
      <c r="AB156" s="203"/>
      <c r="AC156" s="201"/>
      <c r="AD156" s="202"/>
      <c r="AE156" s="203"/>
      <c r="AF156" s="201"/>
      <c r="AG156" s="202"/>
      <c r="AH156" s="203"/>
      <c r="AI156" s="201"/>
      <c r="AJ156" s="202"/>
      <c r="AK156" s="203"/>
      <c r="AL156" s="204">
        <f t="shared" si="29"/>
        <v>0</v>
      </c>
      <c r="AM156" s="596">
        <f t="shared" si="28"/>
        <v>0</v>
      </c>
      <c r="AN156" s="590"/>
      <c r="AO156" s="236"/>
      <c r="AP156" s="237"/>
      <c r="AQ156" s="238"/>
      <c r="AR156" s="243"/>
      <c r="AS156" s="239"/>
      <c r="AT156" s="240"/>
      <c r="AU156" s="241"/>
      <c r="AV156" s="242"/>
    </row>
    <row r="157" spans="1:48" ht="17.5" customHeight="1" x14ac:dyDescent="0.2">
      <c r="A157" s="336">
        <v>45810</v>
      </c>
      <c r="B157" s="201"/>
      <c r="C157" s="202"/>
      <c r="D157" s="203"/>
      <c r="E157" s="201"/>
      <c r="F157" s="202"/>
      <c r="G157" s="203"/>
      <c r="H157" s="201"/>
      <c r="I157" s="202"/>
      <c r="J157" s="203"/>
      <c r="K157" s="201"/>
      <c r="L157" s="202"/>
      <c r="M157" s="203"/>
      <c r="N157" s="201"/>
      <c r="O157" s="202"/>
      <c r="P157" s="203"/>
      <c r="Q157" s="201"/>
      <c r="R157" s="202"/>
      <c r="S157" s="203"/>
      <c r="T157" s="201"/>
      <c r="U157" s="202"/>
      <c r="V157" s="203"/>
      <c r="W157" s="201"/>
      <c r="X157" s="202"/>
      <c r="Y157" s="203"/>
      <c r="Z157" s="201"/>
      <c r="AA157" s="202"/>
      <c r="AB157" s="203"/>
      <c r="AC157" s="201"/>
      <c r="AD157" s="202"/>
      <c r="AE157" s="203"/>
      <c r="AF157" s="201"/>
      <c r="AG157" s="202"/>
      <c r="AH157" s="203"/>
      <c r="AI157" s="201"/>
      <c r="AJ157" s="202"/>
      <c r="AK157" s="203"/>
      <c r="AL157" s="204">
        <f t="shared" si="29"/>
        <v>0</v>
      </c>
      <c r="AM157" s="596">
        <f t="shared" si="28"/>
        <v>0</v>
      </c>
      <c r="AN157" s="590"/>
      <c r="AO157" s="236"/>
      <c r="AP157" s="237"/>
      <c r="AQ157" s="238"/>
      <c r="AR157" s="243"/>
      <c r="AS157" s="239"/>
      <c r="AT157" s="240"/>
      <c r="AU157" s="241"/>
      <c r="AV157" s="242"/>
    </row>
    <row r="158" spans="1:48" ht="17.5" customHeight="1" x14ac:dyDescent="0.2">
      <c r="A158" s="336">
        <v>45811</v>
      </c>
      <c r="B158" s="201"/>
      <c r="C158" s="202"/>
      <c r="D158" s="203"/>
      <c r="E158" s="201"/>
      <c r="F158" s="202"/>
      <c r="G158" s="203"/>
      <c r="H158" s="201"/>
      <c r="I158" s="202"/>
      <c r="J158" s="203"/>
      <c r="K158" s="201"/>
      <c r="L158" s="202"/>
      <c r="M158" s="203"/>
      <c r="N158" s="201"/>
      <c r="O158" s="202"/>
      <c r="P158" s="203"/>
      <c r="Q158" s="201"/>
      <c r="R158" s="202"/>
      <c r="S158" s="203"/>
      <c r="T158" s="201"/>
      <c r="U158" s="202"/>
      <c r="V158" s="203"/>
      <c r="W158" s="201"/>
      <c r="X158" s="202"/>
      <c r="Y158" s="203"/>
      <c r="Z158" s="201"/>
      <c r="AA158" s="202"/>
      <c r="AB158" s="203"/>
      <c r="AC158" s="201"/>
      <c r="AD158" s="202"/>
      <c r="AE158" s="203"/>
      <c r="AF158" s="201"/>
      <c r="AG158" s="202"/>
      <c r="AH158" s="203"/>
      <c r="AI158" s="201"/>
      <c r="AJ158" s="202"/>
      <c r="AK158" s="203"/>
      <c r="AL158" s="204">
        <f t="shared" si="29"/>
        <v>0</v>
      </c>
      <c r="AM158" s="596">
        <f t="shared" si="28"/>
        <v>0</v>
      </c>
      <c r="AN158" s="590"/>
      <c r="AO158" s="236"/>
      <c r="AP158" s="237"/>
      <c r="AQ158" s="238"/>
      <c r="AR158" s="243"/>
      <c r="AS158" s="239"/>
      <c r="AT158" s="240"/>
      <c r="AU158" s="241"/>
      <c r="AV158" s="242"/>
    </row>
    <row r="159" spans="1:48" ht="17.5" customHeight="1" x14ac:dyDescent="0.2">
      <c r="A159" s="336">
        <v>45812</v>
      </c>
      <c r="B159" s="201"/>
      <c r="C159" s="202"/>
      <c r="D159" s="203"/>
      <c r="E159" s="201"/>
      <c r="F159" s="202"/>
      <c r="G159" s="203"/>
      <c r="H159" s="201"/>
      <c r="I159" s="202"/>
      <c r="J159" s="203"/>
      <c r="K159" s="201"/>
      <c r="L159" s="202"/>
      <c r="M159" s="203"/>
      <c r="N159" s="201"/>
      <c r="O159" s="202"/>
      <c r="P159" s="203"/>
      <c r="Q159" s="201"/>
      <c r="R159" s="202"/>
      <c r="S159" s="203"/>
      <c r="T159" s="201"/>
      <c r="U159" s="202"/>
      <c r="V159" s="203"/>
      <c r="W159" s="201"/>
      <c r="X159" s="202"/>
      <c r="Y159" s="203"/>
      <c r="Z159" s="201"/>
      <c r="AA159" s="202"/>
      <c r="AB159" s="203"/>
      <c r="AC159" s="201"/>
      <c r="AD159" s="202"/>
      <c r="AE159" s="203"/>
      <c r="AF159" s="201"/>
      <c r="AG159" s="202"/>
      <c r="AH159" s="203"/>
      <c r="AI159" s="201"/>
      <c r="AJ159" s="202"/>
      <c r="AK159" s="203"/>
      <c r="AL159" s="204">
        <f t="shared" si="29"/>
        <v>0</v>
      </c>
      <c r="AM159" s="596">
        <f t="shared" si="28"/>
        <v>0</v>
      </c>
      <c r="AN159" s="590"/>
      <c r="AO159" s="236"/>
      <c r="AP159" s="237"/>
      <c r="AQ159" s="238"/>
      <c r="AR159" s="243"/>
      <c r="AS159" s="239"/>
      <c r="AT159" s="240"/>
      <c r="AU159" s="241"/>
      <c r="AV159" s="242"/>
    </row>
    <row r="160" spans="1:48" ht="17.5" customHeight="1" x14ac:dyDescent="0.2">
      <c r="A160" s="336">
        <v>45813</v>
      </c>
      <c r="B160" s="201"/>
      <c r="C160" s="202"/>
      <c r="D160" s="203"/>
      <c r="E160" s="201"/>
      <c r="F160" s="202"/>
      <c r="G160" s="203"/>
      <c r="H160" s="201"/>
      <c r="I160" s="202"/>
      <c r="J160" s="203"/>
      <c r="K160" s="201"/>
      <c r="L160" s="202"/>
      <c r="M160" s="203"/>
      <c r="N160" s="201"/>
      <c r="O160" s="202"/>
      <c r="P160" s="203"/>
      <c r="Q160" s="201"/>
      <c r="R160" s="202"/>
      <c r="S160" s="203"/>
      <c r="T160" s="201"/>
      <c r="U160" s="202"/>
      <c r="V160" s="203"/>
      <c r="W160" s="201"/>
      <c r="X160" s="202"/>
      <c r="Y160" s="203"/>
      <c r="Z160" s="201"/>
      <c r="AA160" s="202"/>
      <c r="AB160" s="203"/>
      <c r="AC160" s="201"/>
      <c r="AD160" s="202"/>
      <c r="AE160" s="203"/>
      <c r="AF160" s="201"/>
      <c r="AG160" s="202"/>
      <c r="AH160" s="203"/>
      <c r="AI160" s="201"/>
      <c r="AJ160" s="202"/>
      <c r="AK160" s="203"/>
      <c r="AL160" s="204">
        <f t="shared" si="29"/>
        <v>0</v>
      </c>
      <c r="AM160" s="596">
        <f t="shared" si="28"/>
        <v>0</v>
      </c>
      <c r="AN160" s="590"/>
      <c r="AO160" s="236"/>
      <c r="AP160" s="237"/>
      <c r="AQ160" s="238"/>
      <c r="AR160" s="243"/>
      <c r="AS160" s="239"/>
      <c r="AT160" s="240"/>
      <c r="AU160" s="241"/>
      <c r="AV160" s="242"/>
    </row>
    <row r="161" spans="1:48" ht="17.5" customHeight="1" x14ac:dyDescent="0.2">
      <c r="A161" s="336">
        <v>45814</v>
      </c>
      <c r="B161" s="201"/>
      <c r="C161" s="202"/>
      <c r="D161" s="203"/>
      <c r="E161" s="201"/>
      <c r="F161" s="202"/>
      <c r="G161" s="203"/>
      <c r="H161" s="201"/>
      <c r="I161" s="202"/>
      <c r="J161" s="203"/>
      <c r="K161" s="201"/>
      <c r="L161" s="202"/>
      <c r="M161" s="203"/>
      <c r="N161" s="201"/>
      <c r="O161" s="202"/>
      <c r="P161" s="203"/>
      <c r="Q161" s="201"/>
      <c r="R161" s="202"/>
      <c r="S161" s="203"/>
      <c r="T161" s="201"/>
      <c r="U161" s="202"/>
      <c r="V161" s="203"/>
      <c r="W161" s="201"/>
      <c r="X161" s="202"/>
      <c r="Y161" s="203"/>
      <c r="Z161" s="201"/>
      <c r="AA161" s="202"/>
      <c r="AB161" s="203"/>
      <c r="AC161" s="201"/>
      <c r="AD161" s="202"/>
      <c r="AE161" s="203"/>
      <c r="AF161" s="201"/>
      <c r="AG161" s="202"/>
      <c r="AH161" s="203"/>
      <c r="AI161" s="201"/>
      <c r="AJ161" s="202"/>
      <c r="AK161" s="203"/>
      <c r="AL161" s="204">
        <f t="shared" si="29"/>
        <v>0</v>
      </c>
      <c r="AM161" s="596">
        <f t="shared" si="28"/>
        <v>0</v>
      </c>
      <c r="AN161" s="590"/>
      <c r="AO161" s="236"/>
      <c r="AP161" s="237"/>
      <c r="AQ161" s="238"/>
      <c r="AR161" s="243"/>
      <c r="AS161" s="239"/>
      <c r="AT161" s="240"/>
      <c r="AU161" s="241"/>
      <c r="AV161" s="242"/>
    </row>
    <row r="162" spans="1:48" ht="17.5" customHeight="1" x14ac:dyDescent="0.2">
      <c r="A162" s="336">
        <v>45815</v>
      </c>
      <c r="B162" s="201"/>
      <c r="C162" s="202"/>
      <c r="D162" s="203"/>
      <c r="E162" s="201"/>
      <c r="F162" s="202"/>
      <c r="G162" s="203"/>
      <c r="H162" s="201"/>
      <c r="I162" s="202"/>
      <c r="J162" s="203"/>
      <c r="K162" s="201"/>
      <c r="L162" s="202"/>
      <c r="M162" s="203"/>
      <c r="N162" s="201"/>
      <c r="O162" s="202"/>
      <c r="P162" s="203"/>
      <c r="Q162" s="201"/>
      <c r="R162" s="202"/>
      <c r="S162" s="203"/>
      <c r="T162" s="201"/>
      <c r="U162" s="202"/>
      <c r="V162" s="203"/>
      <c r="W162" s="201"/>
      <c r="X162" s="202"/>
      <c r="Y162" s="203"/>
      <c r="Z162" s="201"/>
      <c r="AA162" s="202"/>
      <c r="AB162" s="203"/>
      <c r="AC162" s="201"/>
      <c r="AD162" s="202"/>
      <c r="AE162" s="203"/>
      <c r="AF162" s="201"/>
      <c r="AG162" s="202"/>
      <c r="AH162" s="203"/>
      <c r="AI162" s="201"/>
      <c r="AJ162" s="202"/>
      <c r="AK162" s="203"/>
      <c r="AL162" s="204">
        <f t="shared" si="29"/>
        <v>0</v>
      </c>
      <c r="AM162" s="596">
        <f t="shared" si="28"/>
        <v>0</v>
      </c>
      <c r="AN162" s="590"/>
      <c r="AO162" s="236"/>
      <c r="AP162" s="237"/>
      <c r="AQ162" s="238"/>
      <c r="AR162" s="243"/>
      <c r="AS162" s="239"/>
      <c r="AT162" s="240"/>
      <c r="AU162" s="241"/>
      <c r="AV162" s="242"/>
    </row>
    <row r="163" spans="1:48" ht="17.5" customHeight="1" x14ac:dyDescent="0.2">
      <c r="A163" s="336">
        <v>45816</v>
      </c>
      <c r="B163" s="201"/>
      <c r="C163" s="202"/>
      <c r="D163" s="203"/>
      <c r="E163" s="201"/>
      <c r="F163" s="202"/>
      <c r="G163" s="203"/>
      <c r="H163" s="201"/>
      <c r="I163" s="202"/>
      <c r="J163" s="203"/>
      <c r="K163" s="201"/>
      <c r="L163" s="202"/>
      <c r="M163" s="203"/>
      <c r="N163" s="201"/>
      <c r="O163" s="202"/>
      <c r="P163" s="203"/>
      <c r="Q163" s="201"/>
      <c r="R163" s="202"/>
      <c r="S163" s="203"/>
      <c r="T163" s="201"/>
      <c r="U163" s="202"/>
      <c r="V163" s="203"/>
      <c r="W163" s="201"/>
      <c r="X163" s="202"/>
      <c r="Y163" s="203"/>
      <c r="Z163" s="201"/>
      <c r="AA163" s="202"/>
      <c r="AB163" s="203"/>
      <c r="AC163" s="201"/>
      <c r="AD163" s="202"/>
      <c r="AE163" s="203"/>
      <c r="AF163" s="201"/>
      <c r="AG163" s="202"/>
      <c r="AH163" s="203"/>
      <c r="AI163" s="201"/>
      <c r="AJ163" s="202"/>
      <c r="AK163" s="203"/>
      <c r="AL163" s="204">
        <f t="shared" si="29"/>
        <v>0</v>
      </c>
      <c r="AM163" s="596">
        <f t="shared" si="28"/>
        <v>0</v>
      </c>
      <c r="AN163" s="590"/>
      <c r="AO163" s="236"/>
      <c r="AP163" s="237"/>
      <c r="AQ163" s="238"/>
      <c r="AR163" s="243"/>
      <c r="AS163" s="239"/>
      <c r="AT163" s="240"/>
      <c r="AU163" s="241"/>
      <c r="AV163" s="242"/>
    </row>
    <row r="164" spans="1:48" ht="17.5" customHeight="1" x14ac:dyDescent="0.2">
      <c r="A164" s="336">
        <v>45817</v>
      </c>
      <c r="B164" s="201"/>
      <c r="C164" s="202"/>
      <c r="D164" s="203"/>
      <c r="E164" s="201"/>
      <c r="F164" s="202"/>
      <c r="G164" s="203"/>
      <c r="H164" s="201"/>
      <c r="I164" s="202"/>
      <c r="J164" s="203"/>
      <c r="K164" s="201"/>
      <c r="L164" s="202"/>
      <c r="M164" s="203"/>
      <c r="N164" s="201"/>
      <c r="O164" s="202"/>
      <c r="P164" s="203"/>
      <c r="Q164" s="201"/>
      <c r="R164" s="202"/>
      <c r="S164" s="203"/>
      <c r="T164" s="201"/>
      <c r="U164" s="202"/>
      <c r="V164" s="203"/>
      <c r="W164" s="201"/>
      <c r="X164" s="202"/>
      <c r="Y164" s="203"/>
      <c r="Z164" s="201"/>
      <c r="AA164" s="202"/>
      <c r="AB164" s="203"/>
      <c r="AC164" s="201"/>
      <c r="AD164" s="202"/>
      <c r="AE164" s="203"/>
      <c r="AF164" s="201"/>
      <c r="AG164" s="202"/>
      <c r="AH164" s="203"/>
      <c r="AI164" s="201"/>
      <c r="AJ164" s="202"/>
      <c r="AK164" s="203"/>
      <c r="AL164" s="204">
        <f t="shared" si="29"/>
        <v>0</v>
      </c>
      <c r="AM164" s="596">
        <f t="shared" si="28"/>
        <v>0</v>
      </c>
      <c r="AN164" s="590"/>
      <c r="AO164" s="236"/>
      <c r="AP164" s="237"/>
      <c r="AQ164" s="238"/>
      <c r="AR164" s="243"/>
      <c r="AS164" s="239"/>
      <c r="AT164" s="240"/>
      <c r="AU164" s="241"/>
      <c r="AV164" s="242"/>
    </row>
    <row r="165" spans="1:48" ht="17.5" customHeight="1" x14ac:dyDescent="0.2">
      <c r="A165" s="336">
        <v>45818</v>
      </c>
      <c r="B165" s="201"/>
      <c r="C165" s="202"/>
      <c r="D165" s="203"/>
      <c r="E165" s="201"/>
      <c r="F165" s="202"/>
      <c r="G165" s="203"/>
      <c r="H165" s="201"/>
      <c r="I165" s="202"/>
      <c r="J165" s="203"/>
      <c r="K165" s="201"/>
      <c r="L165" s="202"/>
      <c r="M165" s="203"/>
      <c r="N165" s="201"/>
      <c r="O165" s="202"/>
      <c r="P165" s="203"/>
      <c r="Q165" s="201"/>
      <c r="R165" s="202"/>
      <c r="S165" s="203"/>
      <c r="T165" s="201"/>
      <c r="U165" s="202"/>
      <c r="V165" s="203"/>
      <c r="W165" s="201"/>
      <c r="X165" s="202"/>
      <c r="Y165" s="203"/>
      <c r="Z165" s="201"/>
      <c r="AA165" s="202"/>
      <c r="AB165" s="203"/>
      <c r="AC165" s="201"/>
      <c r="AD165" s="202"/>
      <c r="AE165" s="203"/>
      <c r="AF165" s="201"/>
      <c r="AG165" s="202"/>
      <c r="AH165" s="203"/>
      <c r="AI165" s="201"/>
      <c r="AJ165" s="202"/>
      <c r="AK165" s="203"/>
      <c r="AL165" s="204">
        <f t="shared" si="29"/>
        <v>0</v>
      </c>
      <c r="AM165" s="596">
        <f t="shared" si="28"/>
        <v>0</v>
      </c>
      <c r="AN165" s="590"/>
      <c r="AO165" s="236"/>
      <c r="AP165" s="237"/>
      <c r="AQ165" s="238"/>
      <c r="AR165" s="243"/>
      <c r="AS165" s="239"/>
      <c r="AT165" s="240"/>
      <c r="AU165" s="241"/>
      <c r="AV165" s="242"/>
    </row>
    <row r="166" spans="1:48" ht="17.5" customHeight="1" x14ac:dyDescent="0.2">
      <c r="A166" s="336">
        <v>45819</v>
      </c>
      <c r="B166" s="201"/>
      <c r="C166" s="202"/>
      <c r="D166" s="203"/>
      <c r="E166" s="201"/>
      <c r="F166" s="202"/>
      <c r="G166" s="203"/>
      <c r="H166" s="201"/>
      <c r="I166" s="202"/>
      <c r="J166" s="203"/>
      <c r="K166" s="201"/>
      <c r="L166" s="202"/>
      <c r="M166" s="203"/>
      <c r="N166" s="201"/>
      <c r="O166" s="202"/>
      <c r="P166" s="203"/>
      <c r="Q166" s="201"/>
      <c r="R166" s="202"/>
      <c r="S166" s="203"/>
      <c r="T166" s="201"/>
      <c r="U166" s="202"/>
      <c r="V166" s="203"/>
      <c r="W166" s="201"/>
      <c r="X166" s="202"/>
      <c r="Y166" s="203"/>
      <c r="Z166" s="201"/>
      <c r="AA166" s="202"/>
      <c r="AB166" s="203"/>
      <c r="AC166" s="201"/>
      <c r="AD166" s="202"/>
      <c r="AE166" s="203"/>
      <c r="AF166" s="201"/>
      <c r="AG166" s="202"/>
      <c r="AH166" s="203"/>
      <c r="AI166" s="201"/>
      <c r="AJ166" s="202"/>
      <c r="AK166" s="203"/>
      <c r="AL166" s="204">
        <f t="shared" si="29"/>
        <v>0</v>
      </c>
      <c r="AM166" s="596">
        <f t="shared" si="28"/>
        <v>0</v>
      </c>
      <c r="AN166" s="590"/>
      <c r="AO166" s="236"/>
      <c r="AP166" s="237"/>
      <c r="AQ166" s="238"/>
      <c r="AR166" s="243"/>
      <c r="AS166" s="239"/>
      <c r="AT166" s="240"/>
      <c r="AU166" s="241"/>
      <c r="AV166" s="242"/>
    </row>
    <row r="167" spans="1:48" ht="17.5" customHeight="1" x14ac:dyDescent="0.2">
      <c r="A167" s="336">
        <v>45820</v>
      </c>
      <c r="B167" s="201"/>
      <c r="C167" s="202"/>
      <c r="D167" s="203"/>
      <c r="E167" s="201"/>
      <c r="F167" s="202"/>
      <c r="G167" s="203"/>
      <c r="H167" s="201"/>
      <c r="I167" s="202"/>
      <c r="J167" s="203"/>
      <c r="K167" s="201"/>
      <c r="L167" s="202"/>
      <c r="M167" s="203"/>
      <c r="N167" s="201"/>
      <c r="O167" s="202"/>
      <c r="P167" s="203"/>
      <c r="Q167" s="201"/>
      <c r="R167" s="202"/>
      <c r="S167" s="203"/>
      <c r="T167" s="201"/>
      <c r="U167" s="202"/>
      <c r="V167" s="203"/>
      <c r="W167" s="201"/>
      <c r="X167" s="202"/>
      <c r="Y167" s="203"/>
      <c r="Z167" s="201"/>
      <c r="AA167" s="202"/>
      <c r="AB167" s="203"/>
      <c r="AC167" s="201"/>
      <c r="AD167" s="202"/>
      <c r="AE167" s="203"/>
      <c r="AF167" s="201"/>
      <c r="AG167" s="202"/>
      <c r="AH167" s="203"/>
      <c r="AI167" s="201"/>
      <c r="AJ167" s="202"/>
      <c r="AK167" s="203"/>
      <c r="AL167" s="204">
        <f t="shared" si="29"/>
        <v>0</v>
      </c>
      <c r="AM167" s="596">
        <f t="shared" si="28"/>
        <v>0</v>
      </c>
      <c r="AN167" s="590"/>
      <c r="AO167" s="236"/>
      <c r="AP167" s="237"/>
      <c r="AQ167" s="238"/>
      <c r="AR167" s="243"/>
      <c r="AS167" s="239"/>
      <c r="AT167" s="240"/>
      <c r="AU167" s="241"/>
      <c r="AV167" s="242"/>
    </row>
    <row r="168" spans="1:48" ht="17.5" customHeight="1" x14ac:dyDescent="0.2">
      <c r="A168" s="336">
        <v>45821</v>
      </c>
      <c r="B168" s="201"/>
      <c r="C168" s="202"/>
      <c r="D168" s="203"/>
      <c r="E168" s="201"/>
      <c r="F168" s="202"/>
      <c r="G168" s="203"/>
      <c r="H168" s="201"/>
      <c r="I168" s="202"/>
      <c r="J168" s="203"/>
      <c r="K168" s="201"/>
      <c r="L168" s="202"/>
      <c r="M168" s="203"/>
      <c r="N168" s="201"/>
      <c r="O168" s="202"/>
      <c r="P168" s="203"/>
      <c r="Q168" s="201"/>
      <c r="R168" s="202"/>
      <c r="S168" s="203"/>
      <c r="T168" s="201"/>
      <c r="U168" s="202"/>
      <c r="V168" s="203"/>
      <c r="W168" s="201"/>
      <c r="X168" s="202"/>
      <c r="Y168" s="203"/>
      <c r="Z168" s="201"/>
      <c r="AA168" s="202"/>
      <c r="AB168" s="203"/>
      <c r="AC168" s="201"/>
      <c r="AD168" s="202"/>
      <c r="AE168" s="203"/>
      <c r="AF168" s="201"/>
      <c r="AG168" s="202"/>
      <c r="AH168" s="203"/>
      <c r="AI168" s="201"/>
      <c r="AJ168" s="202"/>
      <c r="AK168" s="203"/>
      <c r="AL168" s="204">
        <f t="shared" si="29"/>
        <v>0</v>
      </c>
      <c r="AM168" s="596">
        <f t="shared" si="28"/>
        <v>0</v>
      </c>
      <c r="AN168" s="590"/>
      <c r="AO168" s="236"/>
      <c r="AP168" s="237"/>
      <c r="AQ168" s="238"/>
      <c r="AR168" s="243"/>
      <c r="AS168" s="239"/>
      <c r="AT168" s="240"/>
      <c r="AU168" s="241"/>
      <c r="AV168" s="242"/>
    </row>
    <row r="169" spans="1:48" ht="17.5" customHeight="1" x14ac:dyDescent="0.2">
      <c r="A169" s="336">
        <v>45822</v>
      </c>
      <c r="B169" s="201"/>
      <c r="C169" s="202"/>
      <c r="D169" s="203"/>
      <c r="E169" s="201"/>
      <c r="F169" s="202"/>
      <c r="G169" s="203"/>
      <c r="H169" s="201"/>
      <c r="I169" s="202"/>
      <c r="J169" s="203"/>
      <c r="K169" s="201"/>
      <c r="L169" s="202"/>
      <c r="M169" s="203"/>
      <c r="N169" s="201"/>
      <c r="O169" s="202"/>
      <c r="P169" s="203"/>
      <c r="Q169" s="201"/>
      <c r="R169" s="202"/>
      <c r="S169" s="203"/>
      <c r="T169" s="201"/>
      <c r="U169" s="202"/>
      <c r="V169" s="203"/>
      <c r="W169" s="201"/>
      <c r="X169" s="202"/>
      <c r="Y169" s="203"/>
      <c r="Z169" s="201"/>
      <c r="AA169" s="202"/>
      <c r="AB169" s="203"/>
      <c r="AC169" s="201"/>
      <c r="AD169" s="202"/>
      <c r="AE169" s="203"/>
      <c r="AF169" s="201"/>
      <c r="AG169" s="202"/>
      <c r="AH169" s="203"/>
      <c r="AI169" s="201"/>
      <c r="AJ169" s="202"/>
      <c r="AK169" s="203"/>
      <c r="AL169" s="204">
        <f t="shared" si="29"/>
        <v>0</v>
      </c>
      <c r="AM169" s="596">
        <f t="shared" si="28"/>
        <v>0</v>
      </c>
      <c r="AN169" s="590"/>
      <c r="AO169" s="236"/>
      <c r="AP169" s="237"/>
      <c r="AQ169" s="238"/>
      <c r="AR169" s="243"/>
      <c r="AS169" s="239"/>
      <c r="AT169" s="240"/>
      <c r="AU169" s="241"/>
      <c r="AV169" s="242"/>
    </row>
    <row r="170" spans="1:48" ht="17.5" customHeight="1" x14ac:dyDescent="0.2">
      <c r="A170" s="336">
        <v>45823</v>
      </c>
      <c r="B170" s="201"/>
      <c r="C170" s="202"/>
      <c r="D170" s="203"/>
      <c r="E170" s="201"/>
      <c r="F170" s="202"/>
      <c r="G170" s="203"/>
      <c r="H170" s="201"/>
      <c r="I170" s="202"/>
      <c r="J170" s="203"/>
      <c r="K170" s="201"/>
      <c r="L170" s="202"/>
      <c r="M170" s="203"/>
      <c r="N170" s="201"/>
      <c r="O170" s="202"/>
      <c r="P170" s="203"/>
      <c r="Q170" s="201"/>
      <c r="R170" s="202"/>
      <c r="S170" s="203"/>
      <c r="T170" s="201"/>
      <c r="U170" s="202"/>
      <c r="V170" s="203"/>
      <c r="W170" s="201"/>
      <c r="X170" s="202"/>
      <c r="Y170" s="203"/>
      <c r="Z170" s="201"/>
      <c r="AA170" s="202"/>
      <c r="AB170" s="203"/>
      <c r="AC170" s="201"/>
      <c r="AD170" s="202"/>
      <c r="AE170" s="203"/>
      <c r="AF170" s="201"/>
      <c r="AG170" s="202"/>
      <c r="AH170" s="203"/>
      <c r="AI170" s="201"/>
      <c r="AJ170" s="202"/>
      <c r="AK170" s="203"/>
      <c r="AL170" s="204">
        <f t="shared" si="29"/>
        <v>0</v>
      </c>
      <c r="AM170" s="596">
        <f t="shared" si="28"/>
        <v>0</v>
      </c>
      <c r="AN170" s="590"/>
      <c r="AO170" s="236"/>
      <c r="AP170" s="237"/>
      <c r="AQ170" s="238"/>
      <c r="AR170" s="243"/>
      <c r="AS170" s="239"/>
      <c r="AT170" s="240"/>
      <c r="AU170" s="241"/>
      <c r="AV170" s="242"/>
    </row>
    <row r="171" spans="1:48" ht="17.5" customHeight="1" x14ac:dyDescent="0.2">
      <c r="A171" s="336">
        <v>45824</v>
      </c>
      <c r="B171" s="201"/>
      <c r="C171" s="202"/>
      <c r="D171" s="203"/>
      <c r="E171" s="201"/>
      <c r="F171" s="202"/>
      <c r="G171" s="203"/>
      <c r="H171" s="201"/>
      <c r="I171" s="202"/>
      <c r="J171" s="203"/>
      <c r="K171" s="201"/>
      <c r="L171" s="202"/>
      <c r="M171" s="203"/>
      <c r="N171" s="201"/>
      <c r="O171" s="202"/>
      <c r="P171" s="203"/>
      <c r="Q171" s="201"/>
      <c r="R171" s="202"/>
      <c r="S171" s="203"/>
      <c r="T171" s="201"/>
      <c r="U171" s="202"/>
      <c r="V171" s="203"/>
      <c r="W171" s="201"/>
      <c r="X171" s="202"/>
      <c r="Y171" s="203"/>
      <c r="Z171" s="201"/>
      <c r="AA171" s="202"/>
      <c r="AB171" s="203"/>
      <c r="AC171" s="201"/>
      <c r="AD171" s="202"/>
      <c r="AE171" s="203"/>
      <c r="AF171" s="201"/>
      <c r="AG171" s="202"/>
      <c r="AH171" s="203"/>
      <c r="AI171" s="201"/>
      <c r="AJ171" s="202"/>
      <c r="AK171" s="203"/>
      <c r="AL171" s="204">
        <f t="shared" si="29"/>
        <v>0</v>
      </c>
      <c r="AM171" s="596">
        <f t="shared" si="28"/>
        <v>0</v>
      </c>
      <c r="AN171" s="590"/>
      <c r="AO171" s="236"/>
      <c r="AP171" s="237"/>
      <c r="AQ171" s="238"/>
      <c r="AR171" s="243"/>
      <c r="AS171" s="239"/>
      <c r="AT171" s="240"/>
      <c r="AU171" s="241"/>
      <c r="AV171" s="242"/>
    </row>
    <row r="172" spans="1:48" ht="17.5" customHeight="1" x14ac:dyDescent="0.2">
      <c r="A172" s="336">
        <v>45825</v>
      </c>
      <c r="B172" s="201"/>
      <c r="C172" s="202"/>
      <c r="D172" s="203"/>
      <c r="E172" s="201"/>
      <c r="F172" s="202"/>
      <c r="G172" s="203"/>
      <c r="H172" s="201"/>
      <c r="I172" s="202"/>
      <c r="J172" s="203"/>
      <c r="K172" s="201"/>
      <c r="L172" s="202"/>
      <c r="M172" s="203"/>
      <c r="N172" s="201"/>
      <c r="O172" s="202"/>
      <c r="P172" s="203"/>
      <c r="Q172" s="201"/>
      <c r="R172" s="202"/>
      <c r="S172" s="203"/>
      <c r="T172" s="201"/>
      <c r="U172" s="202"/>
      <c r="V172" s="203"/>
      <c r="W172" s="201"/>
      <c r="X172" s="202"/>
      <c r="Y172" s="203"/>
      <c r="Z172" s="201"/>
      <c r="AA172" s="202"/>
      <c r="AB172" s="203"/>
      <c r="AC172" s="201"/>
      <c r="AD172" s="202"/>
      <c r="AE172" s="203"/>
      <c r="AF172" s="201"/>
      <c r="AG172" s="202"/>
      <c r="AH172" s="203"/>
      <c r="AI172" s="201"/>
      <c r="AJ172" s="202"/>
      <c r="AK172" s="203"/>
      <c r="AL172" s="204">
        <f t="shared" si="29"/>
        <v>0</v>
      </c>
      <c r="AM172" s="596">
        <f t="shared" si="28"/>
        <v>0</v>
      </c>
      <c r="AN172" s="590"/>
      <c r="AO172" s="236"/>
      <c r="AP172" s="237"/>
      <c r="AQ172" s="238"/>
      <c r="AR172" s="243"/>
      <c r="AS172" s="239"/>
      <c r="AT172" s="240"/>
      <c r="AU172" s="241"/>
      <c r="AV172" s="242"/>
    </row>
    <row r="173" spans="1:48" ht="17.5" customHeight="1" x14ac:dyDescent="0.2">
      <c r="A173" s="336">
        <v>45826</v>
      </c>
      <c r="B173" s="201"/>
      <c r="C173" s="202"/>
      <c r="D173" s="203"/>
      <c r="E173" s="201"/>
      <c r="F173" s="202"/>
      <c r="G173" s="203"/>
      <c r="H173" s="201"/>
      <c r="I173" s="202"/>
      <c r="J173" s="203"/>
      <c r="K173" s="201"/>
      <c r="L173" s="202"/>
      <c r="M173" s="203"/>
      <c r="N173" s="201"/>
      <c r="O173" s="202"/>
      <c r="P173" s="203"/>
      <c r="Q173" s="201"/>
      <c r="R173" s="202"/>
      <c r="S173" s="203"/>
      <c r="T173" s="201"/>
      <c r="U173" s="202"/>
      <c r="V173" s="203"/>
      <c r="W173" s="201"/>
      <c r="X173" s="202"/>
      <c r="Y173" s="203"/>
      <c r="Z173" s="201"/>
      <c r="AA173" s="202"/>
      <c r="AB173" s="203"/>
      <c r="AC173" s="201"/>
      <c r="AD173" s="202"/>
      <c r="AE173" s="203"/>
      <c r="AF173" s="201"/>
      <c r="AG173" s="202"/>
      <c r="AH173" s="203"/>
      <c r="AI173" s="201"/>
      <c r="AJ173" s="202"/>
      <c r="AK173" s="203"/>
      <c r="AL173" s="204">
        <f t="shared" si="29"/>
        <v>0</v>
      </c>
      <c r="AM173" s="596">
        <f t="shared" si="28"/>
        <v>0</v>
      </c>
      <c r="AN173" s="590"/>
      <c r="AO173" s="236"/>
      <c r="AP173" s="237"/>
      <c r="AQ173" s="238"/>
      <c r="AR173" s="243"/>
      <c r="AS173" s="239"/>
      <c r="AT173" s="240"/>
      <c r="AU173" s="241"/>
      <c r="AV173" s="242"/>
    </row>
    <row r="174" spans="1:48" ht="17.5" customHeight="1" x14ac:dyDescent="0.2">
      <c r="A174" s="336">
        <v>45827</v>
      </c>
      <c r="B174" s="201"/>
      <c r="C174" s="202"/>
      <c r="D174" s="203"/>
      <c r="E174" s="201"/>
      <c r="F174" s="202"/>
      <c r="G174" s="203"/>
      <c r="H174" s="201"/>
      <c r="I174" s="202"/>
      <c r="J174" s="203"/>
      <c r="K174" s="201"/>
      <c r="L174" s="202"/>
      <c r="M174" s="203"/>
      <c r="N174" s="201"/>
      <c r="O174" s="202"/>
      <c r="P174" s="203"/>
      <c r="Q174" s="201"/>
      <c r="R174" s="202"/>
      <c r="S174" s="203"/>
      <c r="T174" s="201"/>
      <c r="U174" s="202"/>
      <c r="V174" s="203"/>
      <c r="W174" s="201"/>
      <c r="X174" s="202"/>
      <c r="Y174" s="203"/>
      <c r="Z174" s="201"/>
      <c r="AA174" s="202"/>
      <c r="AB174" s="203"/>
      <c r="AC174" s="201"/>
      <c r="AD174" s="202"/>
      <c r="AE174" s="203"/>
      <c r="AF174" s="201"/>
      <c r="AG174" s="202"/>
      <c r="AH174" s="203"/>
      <c r="AI174" s="201"/>
      <c r="AJ174" s="202"/>
      <c r="AK174" s="203"/>
      <c r="AL174" s="204">
        <f t="shared" si="29"/>
        <v>0</v>
      </c>
      <c r="AM174" s="596">
        <f t="shared" si="28"/>
        <v>0</v>
      </c>
      <c r="AN174" s="590"/>
      <c r="AO174" s="236"/>
      <c r="AP174" s="237"/>
      <c r="AQ174" s="238"/>
      <c r="AR174" s="243"/>
      <c r="AS174" s="239"/>
      <c r="AT174" s="240"/>
      <c r="AU174" s="241"/>
      <c r="AV174" s="242"/>
    </row>
    <row r="175" spans="1:48" ht="17.5" customHeight="1" x14ac:dyDescent="0.2">
      <c r="A175" s="336">
        <v>45828</v>
      </c>
      <c r="B175" s="201"/>
      <c r="C175" s="202"/>
      <c r="D175" s="203"/>
      <c r="E175" s="201"/>
      <c r="F175" s="202"/>
      <c r="G175" s="203"/>
      <c r="H175" s="201"/>
      <c r="I175" s="202"/>
      <c r="J175" s="203"/>
      <c r="K175" s="201"/>
      <c r="L175" s="202"/>
      <c r="M175" s="203"/>
      <c r="N175" s="201"/>
      <c r="O175" s="202"/>
      <c r="P175" s="203"/>
      <c r="Q175" s="201"/>
      <c r="R175" s="202"/>
      <c r="S175" s="203"/>
      <c r="T175" s="201"/>
      <c r="U175" s="202"/>
      <c r="V175" s="203"/>
      <c r="W175" s="201"/>
      <c r="X175" s="202"/>
      <c r="Y175" s="203"/>
      <c r="Z175" s="201"/>
      <c r="AA175" s="202"/>
      <c r="AB175" s="203"/>
      <c r="AC175" s="201"/>
      <c r="AD175" s="202"/>
      <c r="AE175" s="203"/>
      <c r="AF175" s="201"/>
      <c r="AG175" s="202"/>
      <c r="AH175" s="203"/>
      <c r="AI175" s="201"/>
      <c r="AJ175" s="202"/>
      <c r="AK175" s="203"/>
      <c r="AL175" s="204">
        <f t="shared" si="29"/>
        <v>0</v>
      </c>
      <c r="AM175" s="596">
        <f t="shared" si="28"/>
        <v>0</v>
      </c>
      <c r="AN175" s="590"/>
      <c r="AO175" s="236"/>
      <c r="AP175" s="237"/>
      <c r="AQ175" s="238"/>
      <c r="AR175" s="243"/>
      <c r="AS175" s="239"/>
      <c r="AT175" s="240"/>
      <c r="AU175" s="241"/>
      <c r="AV175" s="242"/>
    </row>
    <row r="176" spans="1:48" ht="17.5" customHeight="1" x14ac:dyDescent="0.2">
      <c r="A176" s="336">
        <v>45829</v>
      </c>
      <c r="B176" s="201"/>
      <c r="C176" s="202"/>
      <c r="D176" s="203"/>
      <c r="E176" s="201"/>
      <c r="F176" s="202"/>
      <c r="G176" s="203"/>
      <c r="H176" s="201"/>
      <c r="I176" s="202"/>
      <c r="J176" s="203"/>
      <c r="K176" s="201"/>
      <c r="L176" s="202"/>
      <c r="M176" s="203"/>
      <c r="N176" s="201"/>
      <c r="O176" s="202"/>
      <c r="P176" s="203"/>
      <c r="Q176" s="201"/>
      <c r="R176" s="202"/>
      <c r="S176" s="203"/>
      <c r="T176" s="201"/>
      <c r="U176" s="202"/>
      <c r="V176" s="203"/>
      <c r="W176" s="201"/>
      <c r="X176" s="202"/>
      <c r="Y176" s="203"/>
      <c r="Z176" s="201"/>
      <c r="AA176" s="202"/>
      <c r="AB176" s="203"/>
      <c r="AC176" s="201"/>
      <c r="AD176" s="202"/>
      <c r="AE176" s="203"/>
      <c r="AF176" s="201"/>
      <c r="AG176" s="202"/>
      <c r="AH176" s="203"/>
      <c r="AI176" s="201"/>
      <c r="AJ176" s="202"/>
      <c r="AK176" s="203"/>
      <c r="AL176" s="204">
        <f t="shared" si="29"/>
        <v>0</v>
      </c>
      <c r="AM176" s="596">
        <f t="shared" si="28"/>
        <v>0</v>
      </c>
      <c r="AN176" s="590"/>
      <c r="AO176" s="236"/>
      <c r="AP176" s="237"/>
      <c r="AQ176" s="238"/>
      <c r="AR176" s="243"/>
      <c r="AS176" s="239"/>
      <c r="AT176" s="240"/>
      <c r="AU176" s="241"/>
      <c r="AV176" s="242"/>
    </row>
    <row r="177" spans="1:48" ht="17.5" customHeight="1" x14ac:dyDescent="0.2">
      <c r="A177" s="336">
        <v>45830</v>
      </c>
      <c r="B177" s="201"/>
      <c r="C177" s="202"/>
      <c r="D177" s="203"/>
      <c r="E177" s="201"/>
      <c r="F177" s="202"/>
      <c r="G177" s="203"/>
      <c r="H177" s="201"/>
      <c r="I177" s="202"/>
      <c r="J177" s="203"/>
      <c r="K177" s="201"/>
      <c r="L177" s="202"/>
      <c r="M177" s="203"/>
      <c r="N177" s="201"/>
      <c r="O177" s="202"/>
      <c r="P177" s="203"/>
      <c r="Q177" s="201"/>
      <c r="R177" s="202"/>
      <c r="S177" s="203"/>
      <c r="T177" s="201"/>
      <c r="U177" s="202"/>
      <c r="V177" s="203"/>
      <c r="W177" s="201"/>
      <c r="X177" s="202"/>
      <c r="Y177" s="203"/>
      <c r="Z177" s="201"/>
      <c r="AA177" s="202"/>
      <c r="AB177" s="203"/>
      <c r="AC177" s="201"/>
      <c r="AD177" s="202"/>
      <c r="AE177" s="203"/>
      <c r="AF177" s="201"/>
      <c r="AG177" s="202"/>
      <c r="AH177" s="203"/>
      <c r="AI177" s="201"/>
      <c r="AJ177" s="202"/>
      <c r="AK177" s="203"/>
      <c r="AL177" s="204">
        <f t="shared" si="29"/>
        <v>0</v>
      </c>
      <c r="AM177" s="596">
        <f t="shared" si="28"/>
        <v>0</v>
      </c>
      <c r="AN177" s="590"/>
      <c r="AO177" s="236"/>
      <c r="AP177" s="237"/>
      <c r="AQ177" s="238"/>
      <c r="AR177" s="243"/>
      <c r="AS177" s="239"/>
      <c r="AT177" s="240"/>
      <c r="AU177" s="241"/>
      <c r="AV177" s="242"/>
    </row>
    <row r="178" spans="1:48" ht="17.5" customHeight="1" x14ac:dyDescent="0.2">
      <c r="A178" s="336">
        <v>45831</v>
      </c>
      <c r="B178" s="201"/>
      <c r="C178" s="202"/>
      <c r="D178" s="203"/>
      <c r="E178" s="201"/>
      <c r="F178" s="202"/>
      <c r="G178" s="203"/>
      <c r="H178" s="201"/>
      <c r="I178" s="202"/>
      <c r="J178" s="203"/>
      <c r="K178" s="201"/>
      <c r="L178" s="202"/>
      <c r="M178" s="203"/>
      <c r="N178" s="201"/>
      <c r="O178" s="202"/>
      <c r="P178" s="203"/>
      <c r="Q178" s="201"/>
      <c r="R178" s="202"/>
      <c r="S178" s="203"/>
      <c r="T178" s="201"/>
      <c r="U178" s="202"/>
      <c r="V178" s="203"/>
      <c r="W178" s="201"/>
      <c r="X178" s="202"/>
      <c r="Y178" s="203"/>
      <c r="Z178" s="201"/>
      <c r="AA178" s="202"/>
      <c r="AB178" s="203"/>
      <c r="AC178" s="201"/>
      <c r="AD178" s="202"/>
      <c r="AE178" s="203"/>
      <c r="AF178" s="201"/>
      <c r="AG178" s="202"/>
      <c r="AH178" s="203"/>
      <c r="AI178" s="201"/>
      <c r="AJ178" s="202"/>
      <c r="AK178" s="203"/>
      <c r="AL178" s="204">
        <f t="shared" si="29"/>
        <v>0</v>
      </c>
      <c r="AM178" s="596">
        <f t="shared" si="28"/>
        <v>0</v>
      </c>
      <c r="AN178" s="590"/>
      <c r="AO178" s="236"/>
      <c r="AP178" s="237"/>
      <c r="AQ178" s="238"/>
      <c r="AR178" s="243"/>
      <c r="AS178" s="239"/>
      <c r="AT178" s="240"/>
      <c r="AU178" s="241"/>
      <c r="AV178" s="242"/>
    </row>
    <row r="179" spans="1:48" ht="17.5" customHeight="1" x14ac:dyDescent="0.2">
      <c r="A179" s="336">
        <v>45832</v>
      </c>
      <c r="B179" s="201"/>
      <c r="C179" s="202"/>
      <c r="D179" s="203"/>
      <c r="E179" s="201"/>
      <c r="F179" s="202"/>
      <c r="G179" s="203"/>
      <c r="H179" s="201"/>
      <c r="I179" s="202"/>
      <c r="J179" s="203"/>
      <c r="K179" s="201"/>
      <c r="L179" s="202"/>
      <c r="M179" s="203"/>
      <c r="N179" s="201"/>
      <c r="O179" s="202"/>
      <c r="P179" s="203"/>
      <c r="Q179" s="201"/>
      <c r="R179" s="202"/>
      <c r="S179" s="203"/>
      <c r="T179" s="201"/>
      <c r="U179" s="202"/>
      <c r="V179" s="203"/>
      <c r="W179" s="201"/>
      <c r="X179" s="202"/>
      <c r="Y179" s="203"/>
      <c r="Z179" s="201"/>
      <c r="AA179" s="202"/>
      <c r="AB179" s="203"/>
      <c r="AC179" s="201"/>
      <c r="AD179" s="202"/>
      <c r="AE179" s="203"/>
      <c r="AF179" s="201"/>
      <c r="AG179" s="202"/>
      <c r="AH179" s="203"/>
      <c r="AI179" s="201"/>
      <c r="AJ179" s="202"/>
      <c r="AK179" s="203"/>
      <c r="AL179" s="204">
        <f t="shared" si="29"/>
        <v>0</v>
      </c>
      <c r="AM179" s="596">
        <f t="shared" si="28"/>
        <v>0</v>
      </c>
      <c r="AN179" s="590"/>
      <c r="AO179" s="236"/>
      <c r="AP179" s="237"/>
      <c r="AQ179" s="238"/>
      <c r="AR179" s="243"/>
      <c r="AS179" s="239"/>
      <c r="AT179" s="240"/>
      <c r="AU179" s="241"/>
      <c r="AV179" s="242"/>
    </row>
    <row r="180" spans="1:48" ht="17.5" customHeight="1" x14ac:dyDescent="0.2">
      <c r="A180" s="336">
        <v>45833</v>
      </c>
      <c r="B180" s="201"/>
      <c r="C180" s="202"/>
      <c r="D180" s="203"/>
      <c r="E180" s="201"/>
      <c r="F180" s="202"/>
      <c r="G180" s="203"/>
      <c r="H180" s="201"/>
      <c r="I180" s="202"/>
      <c r="J180" s="203"/>
      <c r="K180" s="201"/>
      <c r="L180" s="202"/>
      <c r="M180" s="203"/>
      <c r="N180" s="201"/>
      <c r="O180" s="202"/>
      <c r="P180" s="203"/>
      <c r="Q180" s="201"/>
      <c r="R180" s="202"/>
      <c r="S180" s="203"/>
      <c r="T180" s="201"/>
      <c r="U180" s="202"/>
      <c r="V180" s="203"/>
      <c r="W180" s="201"/>
      <c r="X180" s="202"/>
      <c r="Y180" s="203"/>
      <c r="Z180" s="201"/>
      <c r="AA180" s="202"/>
      <c r="AB180" s="203"/>
      <c r="AC180" s="201"/>
      <c r="AD180" s="202"/>
      <c r="AE180" s="203"/>
      <c r="AF180" s="201"/>
      <c r="AG180" s="202"/>
      <c r="AH180" s="203"/>
      <c r="AI180" s="201"/>
      <c r="AJ180" s="202"/>
      <c r="AK180" s="203"/>
      <c r="AL180" s="204">
        <f t="shared" si="29"/>
        <v>0</v>
      </c>
      <c r="AM180" s="596">
        <f t="shared" si="28"/>
        <v>0</v>
      </c>
      <c r="AN180" s="590"/>
      <c r="AO180" s="236"/>
      <c r="AP180" s="237"/>
      <c r="AQ180" s="238"/>
      <c r="AR180" s="243"/>
      <c r="AS180" s="239"/>
      <c r="AT180" s="240"/>
      <c r="AU180" s="241"/>
      <c r="AV180" s="242"/>
    </row>
    <row r="181" spans="1:48" ht="17.5" customHeight="1" x14ac:dyDescent="0.2">
      <c r="A181" s="336">
        <v>45834</v>
      </c>
      <c r="B181" s="201"/>
      <c r="C181" s="202"/>
      <c r="D181" s="203"/>
      <c r="E181" s="201"/>
      <c r="F181" s="202"/>
      <c r="G181" s="203"/>
      <c r="H181" s="201"/>
      <c r="I181" s="202"/>
      <c r="J181" s="203"/>
      <c r="K181" s="201"/>
      <c r="L181" s="202"/>
      <c r="M181" s="203"/>
      <c r="N181" s="201"/>
      <c r="O181" s="202"/>
      <c r="P181" s="203"/>
      <c r="Q181" s="201"/>
      <c r="R181" s="202"/>
      <c r="S181" s="203"/>
      <c r="T181" s="201"/>
      <c r="U181" s="202"/>
      <c r="V181" s="203"/>
      <c r="W181" s="201"/>
      <c r="X181" s="202"/>
      <c r="Y181" s="203"/>
      <c r="Z181" s="201"/>
      <c r="AA181" s="202"/>
      <c r="AB181" s="203"/>
      <c r="AC181" s="201"/>
      <c r="AD181" s="202"/>
      <c r="AE181" s="203"/>
      <c r="AF181" s="201"/>
      <c r="AG181" s="202"/>
      <c r="AH181" s="203"/>
      <c r="AI181" s="201"/>
      <c r="AJ181" s="202"/>
      <c r="AK181" s="203"/>
      <c r="AL181" s="204">
        <f t="shared" si="29"/>
        <v>0</v>
      </c>
      <c r="AM181" s="596">
        <f t="shared" si="28"/>
        <v>0</v>
      </c>
      <c r="AN181" s="590"/>
      <c r="AO181" s="236"/>
      <c r="AP181" s="237"/>
      <c r="AQ181" s="238"/>
      <c r="AR181" s="243"/>
      <c r="AS181" s="239"/>
      <c r="AT181" s="240"/>
      <c r="AU181" s="241"/>
      <c r="AV181" s="242"/>
    </row>
    <row r="182" spans="1:48" ht="17.5" customHeight="1" x14ac:dyDescent="0.2">
      <c r="A182" s="336">
        <v>45835</v>
      </c>
      <c r="B182" s="201"/>
      <c r="C182" s="202"/>
      <c r="D182" s="203"/>
      <c r="E182" s="201"/>
      <c r="F182" s="202"/>
      <c r="G182" s="203"/>
      <c r="H182" s="201"/>
      <c r="I182" s="202"/>
      <c r="J182" s="203"/>
      <c r="K182" s="201"/>
      <c r="L182" s="202"/>
      <c r="M182" s="203"/>
      <c r="N182" s="201"/>
      <c r="O182" s="202"/>
      <c r="P182" s="203"/>
      <c r="Q182" s="201"/>
      <c r="R182" s="202"/>
      <c r="S182" s="203"/>
      <c r="T182" s="201"/>
      <c r="U182" s="202"/>
      <c r="V182" s="203"/>
      <c r="W182" s="201"/>
      <c r="X182" s="202"/>
      <c r="Y182" s="203"/>
      <c r="Z182" s="201"/>
      <c r="AA182" s="202"/>
      <c r="AB182" s="203"/>
      <c r="AC182" s="201"/>
      <c r="AD182" s="202"/>
      <c r="AE182" s="203"/>
      <c r="AF182" s="201"/>
      <c r="AG182" s="202"/>
      <c r="AH182" s="203"/>
      <c r="AI182" s="201"/>
      <c r="AJ182" s="202"/>
      <c r="AK182" s="203"/>
      <c r="AL182" s="204">
        <f t="shared" si="29"/>
        <v>0</v>
      </c>
      <c r="AM182" s="596">
        <f t="shared" si="28"/>
        <v>0</v>
      </c>
      <c r="AN182" s="590"/>
      <c r="AO182" s="236"/>
      <c r="AP182" s="237"/>
      <c r="AQ182" s="238"/>
      <c r="AR182" s="243"/>
      <c r="AS182" s="239"/>
      <c r="AT182" s="240"/>
      <c r="AU182" s="241"/>
      <c r="AV182" s="242"/>
    </row>
    <row r="183" spans="1:48" ht="17.5" customHeight="1" x14ac:dyDescent="0.2">
      <c r="A183" s="336">
        <v>45836</v>
      </c>
      <c r="B183" s="201"/>
      <c r="C183" s="202"/>
      <c r="D183" s="203"/>
      <c r="E183" s="201"/>
      <c r="F183" s="202"/>
      <c r="G183" s="203"/>
      <c r="H183" s="201"/>
      <c r="I183" s="202"/>
      <c r="J183" s="203"/>
      <c r="K183" s="201"/>
      <c r="L183" s="202"/>
      <c r="M183" s="203"/>
      <c r="N183" s="201"/>
      <c r="O183" s="202"/>
      <c r="P183" s="203"/>
      <c r="Q183" s="201"/>
      <c r="R183" s="202"/>
      <c r="S183" s="203"/>
      <c r="T183" s="201"/>
      <c r="U183" s="202"/>
      <c r="V183" s="203"/>
      <c r="W183" s="201"/>
      <c r="X183" s="202"/>
      <c r="Y183" s="203"/>
      <c r="Z183" s="201"/>
      <c r="AA183" s="202"/>
      <c r="AB183" s="203"/>
      <c r="AC183" s="201"/>
      <c r="AD183" s="202"/>
      <c r="AE183" s="203"/>
      <c r="AF183" s="201"/>
      <c r="AG183" s="202"/>
      <c r="AH183" s="203"/>
      <c r="AI183" s="201"/>
      <c r="AJ183" s="202"/>
      <c r="AK183" s="203"/>
      <c r="AL183" s="204">
        <f t="shared" si="29"/>
        <v>0</v>
      </c>
      <c r="AM183" s="596">
        <f t="shared" si="28"/>
        <v>0</v>
      </c>
      <c r="AN183" s="590"/>
      <c r="AO183" s="236"/>
      <c r="AP183" s="237"/>
      <c r="AQ183" s="238"/>
      <c r="AR183" s="243"/>
      <c r="AS183" s="239"/>
      <c r="AT183" s="240"/>
      <c r="AU183" s="241"/>
      <c r="AV183" s="242"/>
    </row>
    <row r="184" spans="1:48" ht="17.5" customHeight="1" x14ac:dyDescent="0.2">
      <c r="A184" s="336">
        <v>45837</v>
      </c>
      <c r="B184" s="201"/>
      <c r="C184" s="202"/>
      <c r="D184" s="203"/>
      <c r="E184" s="201"/>
      <c r="F184" s="202"/>
      <c r="G184" s="203"/>
      <c r="H184" s="201"/>
      <c r="I184" s="202"/>
      <c r="J184" s="203"/>
      <c r="K184" s="201"/>
      <c r="L184" s="202"/>
      <c r="M184" s="203"/>
      <c r="N184" s="201"/>
      <c r="O184" s="202"/>
      <c r="P184" s="203"/>
      <c r="Q184" s="201"/>
      <c r="R184" s="202"/>
      <c r="S184" s="203"/>
      <c r="T184" s="201"/>
      <c r="U184" s="202"/>
      <c r="V184" s="203"/>
      <c r="W184" s="201"/>
      <c r="X184" s="202"/>
      <c r="Y184" s="203"/>
      <c r="Z184" s="201"/>
      <c r="AA184" s="202"/>
      <c r="AB184" s="203"/>
      <c r="AC184" s="201"/>
      <c r="AD184" s="202"/>
      <c r="AE184" s="203"/>
      <c r="AF184" s="201"/>
      <c r="AG184" s="202"/>
      <c r="AH184" s="203"/>
      <c r="AI184" s="201"/>
      <c r="AJ184" s="202"/>
      <c r="AK184" s="203"/>
      <c r="AL184" s="204">
        <f t="shared" si="29"/>
        <v>0</v>
      </c>
      <c r="AM184" s="596">
        <f t="shared" si="28"/>
        <v>0</v>
      </c>
      <c r="AN184" s="590"/>
      <c r="AO184" s="236"/>
      <c r="AP184" s="237"/>
      <c r="AQ184" s="238"/>
      <c r="AR184" s="243"/>
      <c r="AS184" s="239"/>
      <c r="AT184" s="240"/>
      <c r="AU184" s="241"/>
      <c r="AV184" s="242"/>
    </row>
    <row r="185" spans="1:48" ht="17.5" customHeight="1" x14ac:dyDescent="0.2">
      <c r="A185" s="336">
        <v>45838</v>
      </c>
      <c r="B185" s="201"/>
      <c r="C185" s="202"/>
      <c r="D185" s="203"/>
      <c r="E185" s="201"/>
      <c r="F185" s="202"/>
      <c r="G185" s="203"/>
      <c r="H185" s="201"/>
      <c r="I185" s="202"/>
      <c r="J185" s="203"/>
      <c r="K185" s="201"/>
      <c r="L185" s="202"/>
      <c r="M185" s="203"/>
      <c r="N185" s="201"/>
      <c r="O185" s="202"/>
      <c r="P185" s="203"/>
      <c r="Q185" s="201"/>
      <c r="R185" s="202"/>
      <c r="S185" s="203"/>
      <c r="T185" s="201"/>
      <c r="U185" s="202"/>
      <c r="V185" s="203"/>
      <c r="W185" s="201"/>
      <c r="X185" s="202"/>
      <c r="Y185" s="203"/>
      <c r="Z185" s="201"/>
      <c r="AA185" s="202"/>
      <c r="AB185" s="203"/>
      <c r="AC185" s="201"/>
      <c r="AD185" s="202"/>
      <c r="AE185" s="203"/>
      <c r="AF185" s="201"/>
      <c r="AG185" s="202"/>
      <c r="AH185" s="203"/>
      <c r="AI185" s="201"/>
      <c r="AJ185" s="202"/>
      <c r="AK185" s="203"/>
      <c r="AL185" s="204">
        <f t="shared" si="29"/>
        <v>0</v>
      </c>
      <c r="AM185" s="596">
        <f t="shared" si="28"/>
        <v>0</v>
      </c>
      <c r="AN185" s="590"/>
      <c r="AO185" s="236"/>
      <c r="AP185" s="237"/>
      <c r="AQ185" s="238"/>
      <c r="AR185" s="243"/>
      <c r="AS185" s="239"/>
      <c r="AT185" s="240"/>
      <c r="AU185" s="241"/>
      <c r="AV185" s="242"/>
    </row>
    <row r="186" spans="1:48" ht="17.5" customHeight="1" x14ac:dyDescent="0.2">
      <c r="A186" s="601">
        <v>45839</v>
      </c>
      <c r="B186" s="201"/>
      <c r="C186" s="202"/>
      <c r="D186" s="203"/>
      <c r="E186" s="201"/>
      <c r="F186" s="202"/>
      <c r="G186" s="203"/>
      <c r="H186" s="201"/>
      <c r="I186" s="202"/>
      <c r="J186" s="203"/>
      <c r="K186" s="201"/>
      <c r="L186" s="202"/>
      <c r="M186" s="203"/>
      <c r="N186" s="201"/>
      <c r="O186" s="202"/>
      <c r="P186" s="203"/>
      <c r="Q186" s="201"/>
      <c r="R186" s="202"/>
      <c r="S186" s="203"/>
      <c r="T186" s="201"/>
      <c r="U186" s="202"/>
      <c r="V186" s="203"/>
      <c r="W186" s="201"/>
      <c r="X186" s="202"/>
      <c r="Y186" s="203"/>
      <c r="Z186" s="201"/>
      <c r="AA186" s="202"/>
      <c r="AB186" s="203"/>
      <c r="AC186" s="201"/>
      <c r="AD186" s="202"/>
      <c r="AE186" s="203"/>
      <c r="AF186" s="201"/>
      <c r="AG186" s="202"/>
      <c r="AH186" s="203"/>
      <c r="AI186" s="201"/>
      <c r="AJ186" s="202"/>
      <c r="AK186" s="203"/>
      <c r="AL186" s="204">
        <f t="shared" si="29"/>
        <v>0</v>
      </c>
      <c r="AM186" s="596">
        <f t="shared" si="28"/>
        <v>0</v>
      </c>
      <c r="AN186" s="590"/>
      <c r="AO186" s="236"/>
      <c r="AP186" s="237"/>
      <c r="AQ186" s="238"/>
      <c r="AR186" s="243"/>
      <c r="AS186" s="239"/>
      <c r="AT186" s="240"/>
      <c r="AU186" s="241"/>
      <c r="AV186" s="242"/>
    </row>
    <row r="187" spans="1:48" ht="17.5" customHeight="1" x14ac:dyDescent="0.2">
      <c r="A187" s="601">
        <v>45840</v>
      </c>
      <c r="B187" s="201"/>
      <c r="C187" s="202"/>
      <c r="D187" s="203"/>
      <c r="E187" s="201"/>
      <c r="F187" s="202"/>
      <c r="G187" s="203"/>
      <c r="H187" s="201"/>
      <c r="I187" s="202"/>
      <c r="J187" s="203"/>
      <c r="K187" s="201"/>
      <c r="L187" s="202"/>
      <c r="M187" s="203"/>
      <c r="N187" s="201"/>
      <c r="O187" s="202"/>
      <c r="P187" s="203"/>
      <c r="Q187" s="201"/>
      <c r="R187" s="202"/>
      <c r="S187" s="203"/>
      <c r="T187" s="201"/>
      <c r="U187" s="202"/>
      <c r="V187" s="203"/>
      <c r="W187" s="201"/>
      <c r="X187" s="202"/>
      <c r="Y187" s="203"/>
      <c r="Z187" s="201"/>
      <c r="AA187" s="202"/>
      <c r="AB187" s="203"/>
      <c r="AC187" s="201"/>
      <c r="AD187" s="202"/>
      <c r="AE187" s="203"/>
      <c r="AF187" s="201"/>
      <c r="AG187" s="202"/>
      <c r="AH187" s="203"/>
      <c r="AI187" s="201"/>
      <c r="AJ187" s="202"/>
      <c r="AK187" s="203"/>
      <c r="AL187" s="204">
        <f t="shared" si="29"/>
        <v>0</v>
      </c>
      <c r="AM187" s="596">
        <f t="shared" si="28"/>
        <v>0</v>
      </c>
      <c r="AN187" s="590"/>
      <c r="AO187" s="236"/>
      <c r="AP187" s="237"/>
      <c r="AQ187" s="238"/>
      <c r="AR187" s="243"/>
      <c r="AS187" s="239"/>
      <c r="AT187" s="240"/>
      <c r="AU187" s="241"/>
      <c r="AV187" s="242"/>
    </row>
    <row r="188" spans="1:48" ht="17.5" customHeight="1" x14ac:dyDescent="0.2">
      <c r="A188" s="601">
        <v>45841</v>
      </c>
      <c r="B188" s="201"/>
      <c r="C188" s="202"/>
      <c r="D188" s="203"/>
      <c r="E188" s="201"/>
      <c r="F188" s="202"/>
      <c r="G188" s="203"/>
      <c r="H188" s="201"/>
      <c r="I188" s="202"/>
      <c r="J188" s="203"/>
      <c r="K188" s="201"/>
      <c r="L188" s="202"/>
      <c r="M188" s="203"/>
      <c r="N188" s="201"/>
      <c r="O188" s="202"/>
      <c r="P188" s="203"/>
      <c r="Q188" s="201"/>
      <c r="R188" s="202"/>
      <c r="S188" s="203"/>
      <c r="T188" s="201"/>
      <c r="U188" s="202"/>
      <c r="V188" s="203"/>
      <c r="W188" s="201"/>
      <c r="X188" s="202"/>
      <c r="Y188" s="203"/>
      <c r="Z188" s="201"/>
      <c r="AA188" s="202"/>
      <c r="AB188" s="203"/>
      <c r="AC188" s="201"/>
      <c r="AD188" s="202"/>
      <c r="AE188" s="203"/>
      <c r="AF188" s="201"/>
      <c r="AG188" s="202"/>
      <c r="AH188" s="203"/>
      <c r="AI188" s="201"/>
      <c r="AJ188" s="202"/>
      <c r="AK188" s="203"/>
      <c r="AL188" s="204">
        <f t="shared" si="29"/>
        <v>0</v>
      </c>
      <c r="AM188" s="596">
        <f t="shared" si="28"/>
        <v>0</v>
      </c>
      <c r="AN188" s="590"/>
      <c r="AO188" s="236"/>
      <c r="AP188" s="237"/>
      <c r="AQ188" s="238"/>
      <c r="AR188" s="243"/>
      <c r="AS188" s="239"/>
      <c r="AT188" s="240"/>
      <c r="AU188" s="241"/>
      <c r="AV188" s="242"/>
    </row>
    <row r="189" spans="1:48" ht="17.5" customHeight="1" x14ac:dyDescent="0.2">
      <c r="A189" s="601">
        <v>45842</v>
      </c>
      <c r="B189" s="201"/>
      <c r="C189" s="202"/>
      <c r="D189" s="203"/>
      <c r="E189" s="201"/>
      <c r="F189" s="202"/>
      <c r="G189" s="203"/>
      <c r="H189" s="201"/>
      <c r="I189" s="202"/>
      <c r="J189" s="203"/>
      <c r="K189" s="201"/>
      <c r="L189" s="202"/>
      <c r="M189" s="203"/>
      <c r="N189" s="201"/>
      <c r="O189" s="202"/>
      <c r="P189" s="203"/>
      <c r="Q189" s="201"/>
      <c r="R189" s="202"/>
      <c r="S189" s="203"/>
      <c r="T189" s="201"/>
      <c r="U189" s="202"/>
      <c r="V189" s="203"/>
      <c r="W189" s="201"/>
      <c r="X189" s="202"/>
      <c r="Y189" s="203"/>
      <c r="Z189" s="201"/>
      <c r="AA189" s="202"/>
      <c r="AB189" s="203"/>
      <c r="AC189" s="201"/>
      <c r="AD189" s="202"/>
      <c r="AE189" s="203"/>
      <c r="AF189" s="201"/>
      <c r="AG189" s="202"/>
      <c r="AH189" s="203"/>
      <c r="AI189" s="201"/>
      <c r="AJ189" s="202"/>
      <c r="AK189" s="203"/>
      <c r="AL189" s="204">
        <f t="shared" si="29"/>
        <v>0</v>
      </c>
      <c r="AM189" s="596">
        <f t="shared" si="28"/>
        <v>0</v>
      </c>
      <c r="AN189" s="590"/>
      <c r="AO189" s="236"/>
      <c r="AP189" s="237"/>
      <c r="AQ189" s="238"/>
      <c r="AR189" s="243"/>
      <c r="AS189" s="239"/>
      <c r="AT189" s="240"/>
      <c r="AU189" s="241"/>
      <c r="AV189" s="242"/>
    </row>
    <row r="190" spans="1:48" ht="17.5" customHeight="1" x14ac:dyDescent="0.2">
      <c r="A190" s="601">
        <v>45843</v>
      </c>
      <c r="B190" s="201"/>
      <c r="C190" s="202"/>
      <c r="D190" s="203"/>
      <c r="E190" s="201"/>
      <c r="F190" s="202"/>
      <c r="G190" s="203"/>
      <c r="H190" s="201"/>
      <c r="I190" s="202"/>
      <c r="J190" s="203"/>
      <c r="K190" s="201"/>
      <c r="L190" s="202"/>
      <c r="M190" s="203"/>
      <c r="N190" s="201"/>
      <c r="O190" s="202"/>
      <c r="P190" s="203"/>
      <c r="Q190" s="201"/>
      <c r="R190" s="202"/>
      <c r="S190" s="203"/>
      <c r="T190" s="201"/>
      <c r="U190" s="202"/>
      <c r="V190" s="203"/>
      <c r="W190" s="201"/>
      <c r="X190" s="202"/>
      <c r="Y190" s="203"/>
      <c r="Z190" s="201"/>
      <c r="AA190" s="202"/>
      <c r="AB190" s="203"/>
      <c r="AC190" s="201"/>
      <c r="AD190" s="202"/>
      <c r="AE190" s="203"/>
      <c r="AF190" s="201"/>
      <c r="AG190" s="202"/>
      <c r="AH190" s="203"/>
      <c r="AI190" s="201"/>
      <c r="AJ190" s="202"/>
      <c r="AK190" s="203"/>
      <c r="AL190" s="204">
        <f t="shared" si="29"/>
        <v>0</v>
      </c>
      <c r="AM190" s="596">
        <f t="shared" si="28"/>
        <v>0</v>
      </c>
      <c r="AN190" s="590"/>
      <c r="AO190" s="236"/>
      <c r="AP190" s="237"/>
      <c r="AQ190" s="238"/>
      <c r="AR190" s="243"/>
      <c r="AS190" s="239"/>
      <c r="AT190" s="240"/>
      <c r="AU190" s="241"/>
      <c r="AV190" s="242"/>
    </row>
    <row r="191" spans="1:48" ht="17.5" customHeight="1" x14ac:dyDescent="0.2">
      <c r="A191" s="601">
        <v>45844</v>
      </c>
      <c r="B191" s="201"/>
      <c r="C191" s="202"/>
      <c r="D191" s="203"/>
      <c r="E191" s="201"/>
      <c r="F191" s="202"/>
      <c r="G191" s="203"/>
      <c r="H191" s="201"/>
      <c r="I191" s="202"/>
      <c r="J191" s="203"/>
      <c r="K191" s="201"/>
      <c r="L191" s="202"/>
      <c r="M191" s="203"/>
      <c r="N191" s="201"/>
      <c r="O191" s="202"/>
      <c r="P191" s="203"/>
      <c r="Q191" s="201"/>
      <c r="R191" s="202"/>
      <c r="S191" s="203"/>
      <c r="T191" s="201"/>
      <c r="U191" s="202"/>
      <c r="V191" s="203"/>
      <c r="W191" s="201"/>
      <c r="X191" s="202"/>
      <c r="Y191" s="203"/>
      <c r="Z191" s="201"/>
      <c r="AA191" s="202"/>
      <c r="AB191" s="203"/>
      <c r="AC191" s="201"/>
      <c r="AD191" s="202"/>
      <c r="AE191" s="203"/>
      <c r="AF191" s="201"/>
      <c r="AG191" s="202"/>
      <c r="AH191" s="203"/>
      <c r="AI191" s="201"/>
      <c r="AJ191" s="202"/>
      <c r="AK191" s="203"/>
      <c r="AL191" s="204">
        <f t="shared" si="29"/>
        <v>0</v>
      </c>
      <c r="AM191" s="596">
        <f t="shared" si="28"/>
        <v>0</v>
      </c>
      <c r="AN191" s="590"/>
      <c r="AO191" s="236"/>
      <c r="AP191" s="237"/>
      <c r="AQ191" s="238"/>
      <c r="AR191" s="243"/>
      <c r="AS191" s="239"/>
      <c r="AT191" s="240"/>
      <c r="AU191" s="241"/>
      <c r="AV191" s="242"/>
    </row>
    <row r="192" spans="1:48" ht="17.5" customHeight="1" x14ac:dyDescent="0.2">
      <c r="A192" s="601">
        <v>45845</v>
      </c>
      <c r="B192" s="201"/>
      <c r="C192" s="202"/>
      <c r="D192" s="203"/>
      <c r="E192" s="201"/>
      <c r="F192" s="202"/>
      <c r="G192" s="203"/>
      <c r="H192" s="201"/>
      <c r="I192" s="202"/>
      <c r="J192" s="203"/>
      <c r="K192" s="201"/>
      <c r="L192" s="202"/>
      <c r="M192" s="203"/>
      <c r="N192" s="201"/>
      <c r="O192" s="202"/>
      <c r="P192" s="203"/>
      <c r="Q192" s="201"/>
      <c r="R192" s="202"/>
      <c r="S192" s="203"/>
      <c r="T192" s="201"/>
      <c r="U192" s="202"/>
      <c r="V192" s="203"/>
      <c r="W192" s="201"/>
      <c r="X192" s="202"/>
      <c r="Y192" s="203"/>
      <c r="Z192" s="201"/>
      <c r="AA192" s="202"/>
      <c r="AB192" s="203"/>
      <c r="AC192" s="201"/>
      <c r="AD192" s="202"/>
      <c r="AE192" s="203"/>
      <c r="AF192" s="201"/>
      <c r="AG192" s="202"/>
      <c r="AH192" s="203"/>
      <c r="AI192" s="201"/>
      <c r="AJ192" s="202"/>
      <c r="AK192" s="203"/>
      <c r="AL192" s="204">
        <f t="shared" si="29"/>
        <v>0</v>
      </c>
      <c r="AM192" s="596">
        <f t="shared" si="28"/>
        <v>0</v>
      </c>
      <c r="AN192" s="590"/>
      <c r="AO192" s="236"/>
      <c r="AP192" s="237"/>
      <c r="AQ192" s="238"/>
      <c r="AR192" s="243"/>
      <c r="AS192" s="239"/>
      <c r="AT192" s="240"/>
      <c r="AU192" s="241"/>
      <c r="AV192" s="242"/>
    </row>
    <row r="193" spans="1:48" ht="17.5" customHeight="1" x14ac:dyDescent="0.2">
      <c r="A193" s="601">
        <v>45846</v>
      </c>
      <c r="B193" s="201"/>
      <c r="C193" s="202"/>
      <c r="D193" s="203"/>
      <c r="E193" s="201"/>
      <c r="F193" s="202"/>
      <c r="G193" s="203"/>
      <c r="H193" s="201"/>
      <c r="I193" s="202"/>
      <c r="J193" s="203"/>
      <c r="K193" s="201"/>
      <c r="L193" s="202"/>
      <c r="M193" s="203"/>
      <c r="N193" s="201"/>
      <c r="O193" s="202"/>
      <c r="P193" s="203"/>
      <c r="Q193" s="201"/>
      <c r="R193" s="202"/>
      <c r="S193" s="203"/>
      <c r="T193" s="201"/>
      <c r="U193" s="202"/>
      <c r="V193" s="203"/>
      <c r="W193" s="201"/>
      <c r="X193" s="202"/>
      <c r="Y193" s="203"/>
      <c r="Z193" s="201"/>
      <c r="AA193" s="202"/>
      <c r="AB193" s="203"/>
      <c r="AC193" s="201"/>
      <c r="AD193" s="202"/>
      <c r="AE193" s="203"/>
      <c r="AF193" s="201"/>
      <c r="AG193" s="202"/>
      <c r="AH193" s="203"/>
      <c r="AI193" s="201"/>
      <c r="AJ193" s="202"/>
      <c r="AK193" s="203"/>
      <c r="AL193" s="204">
        <f t="shared" si="29"/>
        <v>0</v>
      </c>
      <c r="AM193" s="596">
        <f t="shared" si="28"/>
        <v>0</v>
      </c>
      <c r="AN193" s="590"/>
      <c r="AO193" s="236"/>
      <c r="AP193" s="237"/>
      <c r="AQ193" s="238"/>
      <c r="AR193" s="243"/>
      <c r="AS193" s="239"/>
      <c r="AT193" s="240"/>
      <c r="AU193" s="241"/>
      <c r="AV193" s="242"/>
    </row>
    <row r="194" spans="1:48" ht="17.5" customHeight="1" x14ac:dyDescent="0.2">
      <c r="A194" s="601">
        <v>45847</v>
      </c>
      <c r="B194" s="201"/>
      <c r="C194" s="202"/>
      <c r="D194" s="203"/>
      <c r="E194" s="201"/>
      <c r="F194" s="202"/>
      <c r="G194" s="203"/>
      <c r="H194" s="201"/>
      <c r="I194" s="202"/>
      <c r="J194" s="203"/>
      <c r="K194" s="201"/>
      <c r="L194" s="202"/>
      <c r="M194" s="203"/>
      <c r="N194" s="201"/>
      <c r="O194" s="202"/>
      <c r="P194" s="203"/>
      <c r="Q194" s="201"/>
      <c r="R194" s="202"/>
      <c r="S194" s="203"/>
      <c r="T194" s="201"/>
      <c r="U194" s="202"/>
      <c r="V194" s="203"/>
      <c r="W194" s="201"/>
      <c r="X194" s="202"/>
      <c r="Y194" s="203"/>
      <c r="Z194" s="201"/>
      <c r="AA194" s="202"/>
      <c r="AB194" s="203"/>
      <c r="AC194" s="201"/>
      <c r="AD194" s="202"/>
      <c r="AE194" s="203"/>
      <c r="AF194" s="201"/>
      <c r="AG194" s="202"/>
      <c r="AH194" s="203"/>
      <c r="AI194" s="201"/>
      <c r="AJ194" s="202"/>
      <c r="AK194" s="203"/>
      <c r="AL194" s="204">
        <f t="shared" si="29"/>
        <v>0</v>
      </c>
      <c r="AM194" s="596">
        <f t="shared" si="28"/>
        <v>0</v>
      </c>
      <c r="AN194" s="590"/>
      <c r="AO194" s="236"/>
      <c r="AP194" s="237"/>
      <c r="AQ194" s="238"/>
      <c r="AR194" s="243"/>
      <c r="AS194" s="239"/>
      <c r="AT194" s="240"/>
      <c r="AU194" s="241"/>
      <c r="AV194" s="242"/>
    </row>
    <row r="195" spans="1:48" ht="17.5" customHeight="1" x14ac:dyDescent="0.2">
      <c r="A195" s="601">
        <v>45848</v>
      </c>
      <c r="B195" s="201"/>
      <c r="C195" s="202"/>
      <c r="D195" s="203"/>
      <c r="E195" s="201"/>
      <c r="F195" s="202"/>
      <c r="G195" s="203"/>
      <c r="H195" s="201"/>
      <c r="I195" s="202"/>
      <c r="J195" s="203"/>
      <c r="K195" s="201"/>
      <c r="L195" s="202"/>
      <c r="M195" s="203"/>
      <c r="N195" s="201"/>
      <c r="O195" s="202"/>
      <c r="P195" s="203"/>
      <c r="Q195" s="201"/>
      <c r="R195" s="202"/>
      <c r="S195" s="203"/>
      <c r="T195" s="201"/>
      <c r="U195" s="202"/>
      <c r="V195" s="203"/>
      <c r="W195" s="201"/>
      <c r="X195" s="202"/>
      <c r="Y195" s="203"/>
      <c r="Z195" s="201"/>
      <c r="AA195" s="202"/>
      <c r="AB195" s="203"/>
      <c r="AC195" s="201"/>
      <c r="AD195" s="202"/>
      <c r="AE195" s="203"/>
      <c r="AF195" s="201"/>
      <c r="AG195" s="202"/>
      <c r="AH195" s="203"/>
      <c r="AI195" s="201"/>
      <c r="AJ195" s="202"/>
      <c r="AK195" s="203"/>
      <c r="AL195" s="204">
        <f t="shared" si="29"/>
        <v>0</v>
      </c>
      <c r="AM195" s="596">
        <f t="shared" si="28"/>
        <v>0</v>
      </c>
      <c r="AN195" s="590"/>
      <c r="AO195" s="236"/>
      <c r="AP195" s="237"/>
      <c r="AQ195" s="238"/>
      <c r="AR195" s="243"/>
      <c r="AS195" s="239"/>
      <c r="AT195" s="240"/>
      <c r="AU195" s="241"/>
      <c r="AV195" s="242"/>
    </row>
    <row r="196" spans="1:48" ht="17.5" customHeight="1" x14ac:dyDescent="0.2">
      <c r="A196" s="601">
        <v>45849</v>
      </c>
      <c r="B196" s="201"/>
      <c r="C196" s="202"/>
      <c r="D196" s="203"/>
      <c r="E196" s="201"/>
      <c r="F196" s="202"/>
      <c r="G196" s="203"/>
      <c r="H196" s="201"/>
      <c r="I196" s="202"/>
      <c r="J196" s="203"/>
      <c r="K196" s="201"/>
      <c r="L196" s="202"/>
      <c r="M196" s="203"/>
      <c r="N196" s="201"/>
      <c r="O196" s="202"/>
      <c r="P196" s="203"/>
      <c r="Q196" s="201"/>
      <c r="R196" s="202"/>
      <c r="S196" s="203"/>
      <c r="T196" s="201"/>
      <c r="U196" s="202"/>
      <c r="V196" s="203"/>
      <c r="W196" s="201"/>
      <c r="X196" s="202"/>
      <c r="Y196" s="203"/>
      <c r="Z196" s="201"/>
      <c r="AA196" s="202"/>
      <c r="AB196" s="203"/>
      <c r="AC196" s="201"/>
      <c r="AD196" s="202"/>
      <c r="AE196" s="203"/>
      <c r="AF196" s="201"/>
      <c r="AG196" s="202"/>
      <c r="AH196" s="203"/>
      <c r="AI196" s="201"/>
      <c r="AJ196" s="202"/>
      <c r="AK196" s="203"/>
      <c r="AL196" s="204">
        <f t="shared" si="29"/>
        <v>0</v>
      </c>
      <c r="AM196" s="596">
        <f t="shared" si="28"/>
        <v>0</v>
      </c>
      <c r="AN196" s="590"/>
      <c r="AO196" s="236"/>
      <c r="AP196" s="237"/>
      <c r="AQ196" s="238"/>
      <c r="AR196" s="243"/>
      <c r="AS196" s="239"/>
      <c r="AT196" s="240"/>
      <c r="AU196" s="241"/>
      <c r="AV196" s="242"/>
    </row>
    <row r="197" spans="1:48" ht="17.5" customHeight="1" x14ac:dyDescent="0.2">
      <c r="A197" s="601">
        <v>45850</v>
      </c>
      <c r="B197" s="201"/>
      <c r="C197" s="202"/>
      <c r="D197" s="203"/>
      <c r="E197" s="201"/>
      <c r="F197" s="202"/>
      <c r="G197" s="203"/>
      <c r="H197" s="201"/>
      <c r="I197" s="202"/>
      <c r="J197" s="203"/>
      <c r="K197" s="201"/>
      <c r="L197" s="202"/>
      <c r="M197" s="203"/>
      <c r="N197" s="201"/>
      <c r="O197" s="202"/>
      <c r="P197" s="203"/>
      <c r="Q197" s="201"/>
      <c r="R197" s="202"/>
      <c r="S197" s="203"/>
      <c r="T197" s="201"/>
      <c r="U197" s="202"/>
      <c r="V197" s="203"/>
      <c r="W197" s="201"/>
      <c r="X197" s="202"/>
      <c r="Y197" s="203"/>
      <c r="Z197" s="201"/>
      <c r="AA197" s="202"/>
      <c r="AB197" s="203"/>
      <c r="AC197" s="201"/>
      <c r="AD197" s="202"/>
      <c r="AE197" s="203"/>
      <c r="AF197" s="201"/>
      <c r="AG197" s="202"/>
      <c r="AH197" s="203"/>
      <c r="AI197" s="201"/>
      <c r="AJ197" s="202"/>
      <c r="AK197" s="203"/>
      <c r="AL197" s="204">
        <f t="shared" si="29"/>
        <v>0</v>
      </c>
      <c r="AM197" s="596">
        <f t="shared" ref="AM197:AM260" si="30">SUM(AN198:AQ563)</f>
        <v>0</v>
      </c>
      <c r="AN197" s="590"/>
      <c r="AO197" s="236"/>
      <c r="AP197" s="237"/>
      <c r="AQ197" s="238"/>
      <c r="AR197" s="243"/>
      <c r="AS197" s="239"/>
      <c r="AT197" s="240"/>
      <c r="AU197" s="241"/>
      <c r="AV197" s="242"/>
    </row>
    <row r="198" spans="1:48" ht="17.5" customHeight="1" x14ac:dyDescent="0.2">
      <c r="A198" s="601">
        <v>45851</v>
      </c>
      <c r="B198" s="201"/>
      <c r="C198" s="202"/>
      <c r="D198" s="203"/>
      <c r="E198" s="201"/>
      <c r="F198" s="202"/>
      <c r="G198" s="203"/>
      <c r="H198" s="201"/>
      <c r="I198" s="202"/>
      <c r="J198" s="203"/>
      <c r="K198" s="201"/>
      <c r="L198" s="202"/>
      <c r="M198" s="203"/>
      <c r="N198" s="201"/>
      <c r="O198" s="202"/>
      <c r="P198" s="203"/>
      <c r="Q198" s="201"/>
      <c r="R198" s="202"/>
      <c r="S198" s="203"/>
      <c r="T198" s="201"/>
      <c r="U198" s="202"/>
      <c r="V198" s="203"/>
      <c r="W198" s="201"/>
      <c r="X198" s="202"/>
      <c r="Y198" s="203"/>
      <c r="Z198" s="201"/>
      <c r="AA198" s="202"/>
      <c r="AB198" s="203"/>
      <c r="AC198" s="201"/>
      <c r="AD198" s="202"/>
      <c r="AE198" s="203"/>
      <c r="AF198" s="201"/>
      <c r="AG198" s="202"/>
      <c r="AH198" s="203"/>
      <c r="AI198" s="201"/>
      <c r="AJ198" s="202"/>
      <c r="AK198" s="203"/>
      <c r="AL198" s="204">
        <f t="shared" ref="AL198:AL261" si="31">SUM(B198:AK198)</f>
        <v>0</v>
      </c>
      <c r="AM198" s="596">
        <f t="shared" si="30"/>
        <v>0</v>
      </c>
      <c r="AN198" s="590"/>
      <c r="AO198" s="236"/>
      <c r="AP198" s="237"/>
      <c r="AQ198" s="238"/>
      <c r="AR198" s="243"/>
      <c r="AS198" s="239"/>
      <c r="AT198" s="240"/>
      <c r="AU198" s="241"/>
      <c r="AV198" s="242"/>
    </row>
    <row r="199" spans="1:48" ht="17.5" customHeight="1" x14ac:dyDescent="0.2">
      <c r="A199" s="601">
        <v>45852</v>
      </c>
      <c r="B199" s="201"/>
      <c r="C199" s="202"/>
      <c r="D199" s="203"/>
      <c r="E199" s="201"/>
      <c r="F199" s="202"/>
      <c r="G199" s="203"/>
      <c r="H199" s="201"/>
      <c r="I199" s="202"/>
      <c r="J199" s="203"/>
      <c r="K199" s="201"/>
      <c r="L199" s="202"/>
      <c r="M199" s="203"/>
      <c r="N199" s="201"/>
      <c r="O199" s="202"/>
      <c r="P199" s="203"/>
      <c r="Q199" s="201"/>
      <c r="R199" s="202"/>
      <c r="S199" s="203"/>
      <c r="T199" s="201"/>
      <c r="U199" s="202"/>
      <c r="V199" s="203"/>
      <c r="W199" s="201"/>
      <c r="X199" s="202"/>
      <c r="Y199" s="203"/>
      <c r="Z199" s="201"/>
      <c r="AA199" s="202"/>
      <c r="AB199" s="203"/>
      <c r="AC199" s="201"/>
      <c r="AD199" s="202"/>
      <c r="AE199" s="203"/>
      <c r="AF199" s="201"/>
      <c r="AG199" s="202"/>
      <c r="AH199" s="203"/>
      <c r="AI199" s="201"/>
      <c r="AJ199" s="202"/>
      <c r="AK199" s="203"/>
      <c r="AL199" s="204">
        <f t="shared" si="31"/>
        <v>0</v>
      </c>
      <c r="AM199" s="596">
        <f t="shared" si="30"/>
        <v>0</v>
      </c>
      <c r="AN199" s="590"/>
      <c r="AO199" s="236"/>
      <c r="AP199" s="237"/>
      <c r="AQ199" s="238"/>
      <c r="AR199" s="243"/>
      <c r="AS199" s="239"/>
      <c r="AT199" s="240"/>
      <c r="AU199" s="241"/>
      <c r="AV199" s="242"/>
    </row>
    <row r="200" spans="1:48" ht="17.5" customHeight="1" x14ac:dyDescent="0.2">
      <c r="A200" s="601">
        <v>45853</v>
      </c>
      <c r="B200" s="201"/>
      <c r="C200" s="202"/>
      <c r="D200" s="203"/>
      <c r="E200" s="201"/>
      <c r="F200" s="202"/>
      <c r="G200" s="203"/>
      <c r="H200" s="201"/>
      <c r="I200" s="202"/>
      <c r="J200" s="203"/>
      <c r="K200" s="201"/>
      <c r="L200" s="202"/>
      <c r="M200" s="203"/>
      <c r="N200" s="201"/>
      <c r="O200" s="202"/>
      <c r="P200" s="203"/>
      <c r="Q200" s="201"/>
      <c r="R200" s="202"/>
      <c r="S200" s="203"/>
      <c r="T200" s="201"/>
      <c r="U200" s="202"/>
      <c r="V200" s="203"/>
      <c r="W200" s="201"/>
      <c r="X200" s="202"/>
      <c r="Y200" s="203"/>
      <c r="Z200" s="201"/>
      <c r="AA200" s="202"/>
      <c r="AB200" s="203"/>
      <c r="AC200" s="201"/>
      <c r="AD200" s="202"/>
      <c r="AE200" s="203"/>
      <c r="AF200" s="201"/>
      <c r="AG200" s="202"/>
      <c r="AH200" s="203"/>
      <c r="AI200" s="201"/>
      <c r="AJ200" s="202"/>
      <c r="AK200" s="203"/>
      <c r="AL200" s="204">
        <f t="shared" si="31"/>
        <v>0</v>
      </c>
      <c r="AM200" s="596">
        <f t="shared" si="30"/>
        <v>0</v>
      </c>
      <c r="AN200" s="590"/>
      <c r="AO200" s="236"/>
      <c r="AP200" s="237"/>
      <c r="AQ200" s="238"/>
      <c r="AR200" s="243"/>
      <c r="AS200" s="239"/>
      <c r="AT200" s="240"/>
      <c r="AU200" s="241"/>
      <c r="AV200" s="242"/>
    </row>
    <row r="201" spans="1:48" ht="17.5" customHeight="1" x14ac:dyDescent="0.2">
      <c r="A201" s="601">
        <v>45854</v>
      </c>
      <c r="B201" s="201"/>
      <c r="C201" s="202"/>
      <c r="D201" s="203"/>
      <c r="E201" s="201"/>
      <c r="F201" s="202"/>
      <c r="G201" s="203"/>
      <c r="H201" s="201"/>
      <c r="I201" s="202"/>
      <c r="J201" s="203"/>
      <c r="K201" s="201"/>
      <c r="L201" s="202"/>
      <c r="M201" s="203"/>
      <c r="N201" s="201"/>
      <c r="O201" s="202"/>
      <c r="P201" s="203"/>
      <c r="Q201" s="201"/>
      <c r="R201" s="202"/>
      <c r="S201" s="203"/>
      <c r="T201" s="201"/>
      <c r="U201" s="202"/>
      <c r="V201" s="203"/>
      <c r="W201" s="201"/>
      <c r="X201" s="202"/>
      <c r="Y201" s="203"/>
      <c r="Z201" s="201"/>
      <c r="AA201" s="202"/>
      <c r="AB201" s="203"/>
      <c r="AC201" s="201"/>
      <c r="AD201" s="202"/>
      <c r="AE201" s="203"/>
      <c r="AF201" s="201"/>
      <c r="AG201" s="202"/>
      <c r="AH201" s="203"/>
      <c r="AI201" s="201"/>
      <c r="AJ201" s="202"/>
      <c r="AK201" s="203"/>
      <c r="AL201" s="204">
        <f t="shared" si="31"/>
        <v>0</v>
      </c>
      <c r="AM201" s="596">
        <f t="shared" si="30"/>
        <v>0</v>
      </c>
      <c r="AN201" s="590"/>
      <c r="AO201" s="236"/>
      <c r="AP201" s="237"/>
      <c r="AQ201" s="238"/>
      <c r="AR201" s="243"/>
      <c r="AS201" s="239"/>
      <c r="AT201" s="240"/>
      <c r="AU201" s="241"/>
      <c r="AV201" s="242"/>
    </row>
    <row r="202" spans="1:48" ht="17.5" customHeight="1" x14ac:dyDescent="0.2">
      <c r="A202" s="601">
        <v>45855</v>
      </c>
      <c r="B202" s="201"/>
      <c r="C202" s="202"/>
      <c r="D202" s="203"/>
      <c r="E202" s="201"/>
      <c r="F202" s="202"/>
      <c r="G202" s="203"/>
      <c r="H202" s="201"/>
      <c r="I202" s="202"/>
      <c r="J202" s="203"/>
      <c r="K202" s="201"/>
      <c r="L202" s="202"/>
      <c r="M202" s="203"/>
      <c r="N202" s="201"/>
      <c r="O202" s="202"/>
      <c r="P202" s="203"/>
      <c r="Q202" s="201"/>
      <c r="R202" s="202"/>
      <c r="S202" s="203"/>
      <c r="T202" s="201"/>
      <c r="U202" s="202"/>
      <c r="V202" s="203"/>
      <c r="W202" s="201"/>
      <c r="X202" s="202"/>
      <c r="Y202" s="203"/>
      <c r="Z202" s="201"/>
      <c r="AA202" s="202"/>
      <c r="AB202" s="203"/>
      <c r="AC202" s="201"/>
      <c r="AD202" s="202"/>
      <c r="AE202" s="203"/>
      <c r="AF202" s="201"/>
      <c r="AG202" s="202"/>
      <c r="AH202" s="203"/>
      <c r="AI202" s="201"/>
      <c r="AJ202" s="202"/>
      <c r="AK202" s="203"/>
      <c r="AL202" s="204">
        <f t="shared" si="31"/>
        <v>0</v>
      </c>
      <c r="AM202" s="596">
        <f t="shared" si="30"/>
        <v>0</v>
      </c>
      <c r="AN202" s="590"/>
      <c r="AO202" s="236"/>
      <c r="AP202" s="237"/>
      <c r="AQ202" s="238"/>
      <c r="AR202" s="243"/>
      <c r="AS202" s="239"/>
      <c r="AT202" s="240"/>
      <c r="AU202" s="241"/>
      <c r="AV202" s="242"/>
    </row>
    <row r="203" spans="1:48" ht="17.5" customHeight="1" x14ac:dyDescent="0.2">
      <c r="A203" s="601">
        <v>45856</v>
      </c>
      <c r="B203" s="201"/>
      <c r="C203" s="202"/>
      <c r="D203" s="203"/>
      <c r="E203" s="201"/>
      <c r="F203" s="202"/>
      <c r="G203" s="203"/>
      <c r="H203" s="201"/>
      <c r="I203" s="202"/>
      <c r="J203" s="203"/>
      <c r="K203" s="201"/>
      <c r="L203" s="202"/>
      <c r="M203" s="203"/>
      <c r="N203" s="201"/>
      <c r="O203" s="202"/>
      <c r="P203" s="203"/>
      <c r="Q203" s="201"/>
      <c r="R203" s="202"/>
      <c r="S203" s="203"/>
      <c r="T203" s="201"/>
      <c r="U203" s="202"/>
      <c r="V203" s="203"/>
      <c r="W203" s="201"/>
      <c r="X203" s="202"/>
      <c r="Y203" s="203"/>
      <c r="Z203" s="201"/>
      <c r="AA203" s="202"/>
      <c r="AB203" s="203"/>
      <c r="AC203" s="201"/>
      <c r="AD203" s="202"/>
      <c r="AE203" s="203"/>
      <c r="AF203" s="201"/>
      <c r="AG203" s="202"/>
      <c r="AH203" s="203"/>
      <c r="AI203" s="201"/>
      <c r="AJ203" s="202"/>
      <c r="AK203" s="203"/>
      <c r="AL203" s="204">
        <f t="shared" si="31"/>
        <v>0</v>
      </c>
      <c r="AM203" s="596">
        <f t="shared" si="30"/>
        <v>0</v>
      </c>
      <c r="AN203" s="590"/>
      <c r="AO203" s="236"/>
      <c r="AP203" s="237"/>
      <c r="AQ203" s="238"/>
      <c r="AR203" s="243"/>
      <c r="AS203" s="239"/>
      <c r="AT203" s="240"/>
      <c r="AU203" s="241"/>
      <c r="AV203" s="242"/>
    </row>
    <row r="204" spans="1:48" ht="17.5" customHeight="1" x14ac:dyDescent="0.2">
      <c r="A204" s="601">
        <v>45857</v>
      </c>
      <c r="B204" s="201"/>
      <c r="C204" s="202"/>
      <c r="D204" s="203"/>
      <c r="E204" s="201"/>
      <c r="F204" s="202"/>
      <c r="G204" s="203"/>
      <c r="H204" s="201"/>
      <c r="I204" s="202"/>
      <c r="J204" s="203"/>
      <c r="K204" s="201"/>
      <c r="L204" s="202"/>
      <c r="M204" s="203"/>
      <c r="N204" s="201"/>
      <c r="O204" s="202"/>
      <c r="P204" s="203"/>
      <c r="Q204" s="201"/>
      <c r="R204" s="202"/>
      <c r="S204" s="203"/>
      <c r="T204" s="201"/>
      <c r="U204" s="202"/>
      <c r="V204" s="203"/>
      <c r="W204" s="201"/>
      <c r="X204" s="202"/>
      <c r="Y204" s="203"/>
      <c r="Z204" s="201"/>
      <c r="AA204" s="202"/>
      <c r="AB204" s="203"/>
      <c r="AC204" s="201"/>
      <c r="AD204" s="202"/>
      <c r="AE204" s="203"/>
      <c r="AF204" s="201"/>
      <c r="AG204" s="202"/>
      <c r="AH204" s="203"/>
      <c r="AI204" s="201"/>
      <c r="AJ204" s="202"/>
      <c r="AK204" s="203"/>
      <c r="AL204" s="204">
        <f t="shared" si="31"/>
        <v>0</v>
      </c>
      <c r="AM204" s="596">
        <f t="shared" si="30"/>
        <v>0</v>
      </c>
      <c r="AN204" s="590"/>
      <c r="AO204" s="236"/>
      <c r="AP204" s="237"/>
      <c r="AQ204" s="238"/>
      <c r="AR204" s="243"/>
      <c r="AS204" s="239"/>
      <c r="AT204" s="240"/>
      <c r="AU204" s="241"/>
      <c r="AV204" s="242"/>
    </row>
    <row r="205" spans="1:48" ht="17.5" customHeight="1" x14ac:dyDescent="0.2">
      <c r="A205" s="601">
        <v>45858</v>
      </c>
      <c r="B205" s="201"/>
      <c r="C205" s="202"/>
      <c r="D205" s="203"/>
      <c r="E205" s="201"/>
      <c r="F205" s="202"/>
      <c r="G205" s="203"/>
      <c r="H205" s="201"/>
      <c r="I205" s="202"/>
      <c r="J205" s="203"/>
      <c r="K205" s="201"/>
      <c r="L205" s="202"/>
      <c r="M205" s="203"/>
      <c r="N205" s="201"/>
      <c r="O205" s="202"/>
      <c r="P205" s="203"/>
      <c r="Q205" s="201"/>
      <c r="R205" s="202"/>
      <c r="S205" s="203"/>
      <c r="T205" s="201"/>
      <c r="U205" s="202"/>
      <c r="V205" s="203"/>
      <c r="W205" s="201"/>
      <c r="X205" s="202"/>
      <c r="Y205" s="203"/>
      <c r="Z205" s="201"/>
      <c r="AA205" s="202"/>
      <c r="AB205" s="203"/>
      <c r="AC205" s="201"/>
      <c r="AD205" s="202"/>
      <c r="AE205" s="203"/>
      <c r="AF205" s="201"/>
      <c r="AG205" s="202"/>
      <c r="AH205" s="203"/>
      <c r="AI205" s="201"/>
      <c r="AJ205" s="202"/>
      <c r="AK205" s="203"/>
      <c r="AL205" s="204">
        <f t="shared" si="31"/>
        <v>0</v>
      </c>
      <c r="AM205" s="596">
        <f t="shared" si="30"/>
        <v>0</v>
      </c>
      <c r="AN205" s="590"/>
      <c r="AO205" s="236"/>
      <c r="AP205" s="237"/>
      <c r="AQ205" s="238"/>
      <c r="AR205" s="243"/>
      <c r="AS205" s="239"/>
      <c r="AT205" s="240"/>
      <c r="AU205" s="241"/>
      <c r="AV205" s="242"/>
    </row>
    <row r="206" spans="1:48" ht="17.5" customHeight="1" x14ac:dyDescent="0.2">
      <c r="A206" s="601">
        <v>45859</v>
      </c>
      <c r="B206" s="201"/>
      <c r="C206" s="202"/>
      <c r="D206" s="203"/>
      <c r="E206" s="201"/>
      <c r="F206" s="202"/>
      <c r="G206" s="203"/>
      <c r="H206" s="201"/>
      <c r="I206" s="202"/>
      <c r="J206" s="203"/>
      <c r="K206" s="201"/>
      <c r="L206" s="202"/>
      <c r="M206" s="203"/>
      <c r="N206" s="201"/>
      <c r="O206" s="202"/>
      <c r="P206" s="203"/>
      <c r="Q206" s="201"/>
      <c r="R206" s="202"/>
      <c r="S206" s="203"/>
      <c r="T206" s="201"/>
      <c r="U206" s="202"/>
      <c r="V206" s="203"/>
      <c r="W206" s="201"/>
      <c r="X206" s="202"/>
      <c r="Y206" s="203"/>
      <c r="Z206" s="201"/>
      <c r="AA206" s="202"/>
      <c r="AB206" s="203"/>
      <c r="AC206" s="201"/>
      <c r="AD206" s="202"/>
      <c r="AE206" s="203"/>
      <c r="AF206" s="201"/>
      <c r="AG206" s="202"/>
      <c r="AH206" s="203"/>
      <c r="AI206" s="201"/>
      <c r="AJ206" s="202"/>
      <c r="AK206" s="203"/>
      <c r="AL206" s="204">
        <f t="shared" si="31"/>
        <v>0</v>
      </c>
      <c r="AM206" s="596">
        <f t="shared" si="30"/>
        <v>0</v>
      </c>
      <c r="AN206" s="590"/>
      <c r="AO206" s="236"/>
      <c r="AP206" s="237"/>
      <c r="AQ206" s="238"/>
      <c r="AR206" s="243"/>
      <c r="AS206" s="239"/>
      <c r="AT206" s="240"/>
      <c r="AU206" s="241"/>
      <c r="AV206" s="242"/>
    </row>
    <row r="207" spans="1:48" ht="17.5" customHeight="1" x14ac:dyDescent="0.2">
      <c r="A207" s="601">
        <v>45860</v>
      </c>
      <c r="B207" s="201"/>
      <c r="C207" s="202"/>
      <c r="D207" s="203"/>
      <c r="E207" s="201"/>
      <c r="F207" s="202"/>
      <c r="G207" s="203"/>
      <c r="H207" s="201"/>
      <c r="I207" s="202"/>
      <c r="J207" s="203"/>
      <c r="K207" s="201"/>
      <c r="L207" s="202"/>
      <c r="M207" s="203"/>
      <c r="N207" s="201"/>
      <c r="O207" s="202"/>
      <c r="P207" s="203"/>
      <c r="Q207" s="201"/>
      <c r="R207" s="202"/>
      <c r="S207" s="203"/>
      <c r="T207" s="201"/>
      <c r="U207" s="202"/>
      <c r="V207" s="203"/>
      <c r="W207" s="201"/>
      <c r="X207" s="202"/>
      <c r="Y207" s="203"/>
      <c r="Z207" s="201"/>
      <c r="AA207" s="202"/>
      <c r="AB207" s="203"/>
      <c r="AC207" s="201"/>
      <c r="AD207" s="202"/>
      <c r="AE207" s="203"/>
      <c r="AF207" s="201"/>
      <c r="AG207" s="202"/>
      <c r="AH207" s="203"/>
      <c r="AI207" s="201"/>
      <c r="AJ207" s="202"/>
      <c r="AK207" s="203"/>
      <c r="AL207" s="204">
        <f t="shared" si="31"/>
        <v>0</v>
      </c>
      <c r="AM207" s="596">
        <f t="shared" si="30"/>
        <v>0</v>
      </c>
      <c r="AN207" s="590"/>
      <c r="AO207" s="236"/>
      <c r="AP207" s="237"/>
      <c r="AQ207" s="238"/>
      <c r="AR207" s="243"/>
      <c r="AS207" s="239"/>
      <c r="AT207" s="240"/>
      <c r="AU207" s="241"/>
      <c r="AV207" s="242"/>
    </row>
    <row r="208" spans="1:48" ht="17.5" customHeight="1" x14ac:dyDescent="0.2">
      <c r="A208" s="601">
        <v>45861</v>
      </c>
      <c r="B208" s="201"/>
      <c r="C208" s="202"/>
      <c r="D208" s="203"/>
      <c r="E208" s="201"/>
      <c r="F208" s="202"/>
      <c r="G208" s="203"/>
      <c r="H208" s="201"/>
      <c r="I208" s="202"/>
      <c r="J208" s="203"/>
      <c r="K208" s="201"/>
      <c r="L208" s="202"/>
      <c r="M208" s="203"/>
      <c r="N208" s="201"/>
      <c r="O208" s="202"/>
      <c r="P208" s="203"/>
      <c r="Q208" s="201"/>
      <c r="R208" s="202"/>
      <c r="S208" s="203"/>
      <c r="T208" s="201"/>
      <c r="U208" s="202"/>
      <c r="V208" s="203"/>
      <c r="W208" s="201"/>
      <c r="X208" s="202"/>
      <c r="Y208" s="203"/>
      <c r="Z208" s="201"/>
      <c r="AA208" s="202"/>
      <c r="AB208" s="203"/>
      <c r="AC208" s="201"/>
      <c r="AD208" s="202"/>
      <c r="AE208" s="203"/>
      <c r="AF208" s="201"/>
      <c r="AG208" s="202"/>
      <c r="AH208" s="203"/>
      <c r="AI208" s="201"/>
      <c r="AJ208" s="202"/>
      <c r="AK208" s="203"/>
      <c r="AL208" s="204">
        <f t="shared" si="31"/>
        <v>0</v>
      </c>
      <c r="AM208" s="596">
        <f t="shared" si="30"/>
        <v>0</v>
      </c>
      <c r="AN208" s="590"/>
      <c r="AO208" s="236"/>
      <c r="AP208" s="237"/>
      <c r="AQ208" s="238"/>
      <c r="AR208" s="243"/>
      <c r="AS208" s="239"/>
      <c r="AT208" s="240"/>
      <c r="AU208" s="241"/>
      <c r="AV208" s="242"/>
    </row>
    <row r="209" spans="1:48" ht="17.5" customHeight="1" x14ac:dyDescent="0.2">
      <c r="A209" s="601">
        <v>45862</v>
      </c>
      <c r="B209" s="201"/>
      <c r="C209" s="202"/>
      <c r="D209" s="203"/>
      <c r="E209" s="201"/>
      <c r="F209" s="202"/>
      <c r="G209" s="203"/>
      <c r="H209" s="201"/>
      <c r="I209" s="202"/>
      <c r="J209" s="203"/>
      <c r="K209" s="201"/>
      <c r="L209" s="202"/>
      <c r="M209" s="203"/>
      <c r="N209" s="201"/>
      <c r="O209" s="202"/>
      <c r="P209" s="203"/>
      <c r="Q209" s="201"/>
      <c r="R209" s="202"/>
      <c r="S209" s="203"/>
      <c r="T209" s="201"/>
      <c r="U209" s="202"/>
      <c r="V209" s="203"/>
      <c r="W209" s="201"/>
      <c r="X209" s="202"/>
      <c r="Y209" s="203"/>
      <c r="Z209" s="201"/>
      <c r="AA209" s="202"/>
      <c r="AB209" s="203"/>
      <c r="AC209" s="201"/>
      <c r="AD209" s="202"/>
      <c r="AE209" s="203"/>
      <c r="AF209" s="201"/>
      <c r="AG209" s="202"/>
      <c r="AH209" s="203"/>
      <c r="AI209" s="201"/>
      <c r="AJ209" s="202"/>
      <c r="AK209" s="203"/>
      <c r="AL209" s="204">
        <f t="shared" si="31"/>
        <v>0</v>
      </c>
      <c r="AM209" s="596">
        <f t="shared" si="30"/>
        <v>0</v>
      </c>
      <c r="AN209" s="590"/>
      <c r="AO209" s="236"/>
      <c r="AP209" s="237"/>
      <c r="AQ209" s="238"/>
      <c r="AR209" s="243"/>
      <c r="AS209" s="239"/>
      <c r="AT209" s="240"/>
      <c r="AU209" s="241"/>
      <c r="AV209" s="242"/>
    </row>
    <row r="210" spans="1:48" ht="17.5" customHeight="1" x14ac:dyDescent="0.2">
      <c r="A210" s="601">
        <v>45863</v>
      </c>
      <c r="B210" s="201"/>
      <c r="C210" s="202"/>
      <c r="D210" s="203"/>
      <c r="E210" s="201"/>
      <c r="F210" s="202"/>
      <c r="G210" s="203"/>
      <c r="H210" s="201"/>
      <c r="I210" s="202"/>
      <c r="J210" s="203"/>
      <c r="K210" s="201"/>
      <c r="L210" s="202"/>
      <c r="M210" s="203"/>
      <c r="N210" s="201"/>
      <c r="O210" s="202"/>
      <c r="P210" s="203"/>
      <c r="Q210" s="201"/>
      <c r="R210" s="202"/>
      <c r="S210" s="203"/>
      <c r="T210" s="201"/>
      <c r="U210" s="202"/>
      <c r="V210" s="203"/>
      <c r="W210" s="201"/>
      <c r="X210" s="202"/>
      <c r="Y210" s="203"/>
      <c r="Z210" s="201"/>
      <c r="AA210" s="202"/>
      <c r="AB210" s="203"/>
      <c r="AC210" s="201"/>
      <c r="AD210" s="202"/>
      <c r="AE210" s="203"/>
      <c r="AF210" s="201"/>
      <c r="AG210" s="202"/>
      <c r="AH210" s="203"/>
      <c r="AI210" s="201"/>
      <c r="AJ210" s="202"/>
      <c r="AK210" s="203"/>
      <c r="AL210" s="204">
        <f t="shared" si="31"/>
        <v>0</v>
      </c>
      <c r="AM210" s="596">
        <f t="shared" si="30"/>
        <v>0</v>
      </c>
      <c r="AN210" s="590"/>
      <c r="AO210" s="236"/>
      <c r="AP210" s="237"/>
      <c r="AQ210" s="238"/>
      <c r="AR210" s="243"/>
      <c r="AS210" s="239"/>
      <c r="AT210" s="240"/>
      <c r="AU210" s="241"/>
      <c r="AV210" s="242"/>
    </row>
    <row r="211" spans="1:48" ht="17.5" customHeight="1" x14ac:dyDescent="0.2">
      <c r="A211" s="601">
        <v>45864</v>
      </c>
      <c r="B211" s="201"/>
      <c r="C211" s="202"/>
      <c r="D211" s="203"/>
      <c r="E211" s="201"/>
      <c r="F211" s="202"/>
      <c r="G211" s="203"/>
      <c r="H211" s="201"/>
      <c r="I211" s="202"/>
      <c r="J211" s="203"/>
      <c r="K211" s="201"/>
      <c r="L211" s="202"/>
      <c r="M211" s="203"/>
      <c r="N211" s="201"/>
      <c r="O211" s="202"/>
      <c r="P211" s="203"/>
      <c r="Q211" s="201"/>
      <c r="R211" s="202"/>
      <c r="S211" s="203"/>
      <c r="T211" s="201"/>
      <c r="U211" s="202"/>
      <c r="V211" s="203"/>
      <c r="W211" s="201"/>
      <c r="X211" s="202"/>
      <c r="Y211" s="203"/>
      <c r="Z211" s="201"/>
      <c r="AA211" s="202"/>
      <c r="AB211" s="203"/>
      <c r="AC211" s="201"/>
      <c r="AD211" s="202"/>
      <c r="AE211" s="203"/>
      <c r="AF211" s="201"/>
      <c r="AG211" s="202"/>
      <c r="AH211" s="203"/>
      <c r="AI211" s="201"/>
      <c r="AJ211" s="202"/>
      <c r="AK211" s="203"/>
      <c r="AL211" s="204">
        <f t="shared" si="31"/>
        <v>0</v>
      </c>
      <c r="AM211" s="596">
        <f t="shared" si="30"/>
        <v>0</v>
      </c>
      <c r="AN211" s="590"/>
      <c r="AO211" s="236"/>
      <c r="AP211" s="237"/>
      <c r="AQ211" s="238"/>
      <c r="AR211" s="243"/>
      <c r="AS211" s="239"/>
      <c r="AT211" s="240"/>
      <c r="AU211" s="241"/>
      <c r="AV211" s="242"/>
    </row>
    <row r="212" spans="1:48" ht="17.5" customHeight="1" x14ac:dyDescent="0.2">
      <c r="A212" s="601">
        <v>45865</v>
      </c>
      <c r="B212" s="201"/>
      <c r="C212" s="202"/>
      <c r="D212" s="203"/>
      <c r="E212" s="201"/>
      <c r="F212" s="202"/>
      <c r="G212" s="203"/>
      <c r="H212" s="201"/>
      <c r="I212" s="202"/>
      <c r="J212" s="203"/>
      <c r="K212" s="201"/>
      <c r="L212" s="202"/>
      <c r="M212" s="203"/>
      <c r="N212" s="201"/>
      <c r="O212" s="202"/>
      <c r="P212" s="203"/>
      <c r="Q212" s="201"/>
      <c r="R212" s="202"/>
      <c r="S212" s="203"/>
      <c r="T212" s="201"/>
      <c r="U212" s="202"/>
      <c r="V212" s="203"/>
      <c r="W212" s="201"/>
      <c r="X212" s="202"/>
      <c r="Y212" s="203"/>
      <c r="Z212" s="201"/>
      <c r="AA212" s="202"/>
      <c r="AB212" s="203"/>
      <c r="AC212" s="201"/>
      <c r="AD212" s="202"/>
      <c r="AE212" s="203"/>
      <c r="AF212" s="201"/>
      <c r="AG212" s="202"/>
      <c r="AH212" s="203"/>
      <c r="AI212" s="201"/>
      <c r="AJ212" s="202"/>
      <c r="AK212" s="203"/>
      <c r="AL212" s="204">
        <f t="shared" si="31"/>
        <v>0</v>
      </c>
      <c r="AM212" s="596">
        <f t="shared" si="30"/>
        <v>0</v>
      </c>
      <c r="AN212" s="590"/>
      <c r="AO212" s="236"/>
      <c r="AP212" s="237"/>
      <c r="AQ212" s="238"/>
      <c r="AR212" s="243"/>
      <c r="AS212" s="239"/>
      <c r="AT212" s="240"/>
      <c r="AU212" s="241"/>
      <c r="AV212" s="242"/>
    </row>
    <row r="213" spans="1:48" ht="17.5" customHeight="1" x14ac:dyDescent="0.2">
      <c r="A213" s="601">
        <v>45866</v>
      </c>
      <c r="B213" s="201"/>
      <c r="C213" s="202"/>
      <c r="D213" s="203"/>
      <c r="E213" s="201"/>
      <c r="F213" s="202"/>
      <c r="G213" s="203"/>
      <c r="H213" s="201"/>
      <c r="I213" s="202"/>
      <c r="J213" s="203"/>
      <c r="K213" s="201"/>
      <c r="L213" s="202"/>
      <c r="M213" s="203"/>
      <c r="N213" s="201"/>
      <c r="O213" s="202"/>
      <c r="P213" s="203"/>
      <c r="Q213" s="201"/>
      <c r="R213" s="202"/>
      <c r="S213" s="203"/>
      <c r="T213" s="201"/>
      <c r="U213" s="202"/>
      <c r="V213" s="203"/>
      <c r="W213" s="201"/>
      <c r="X213" s="202"/>
      <c r="Y213" s="203"/>
      <c r="Z213" s="201"/>
      <c r="AA213" s="202"/>
      <c r="AB213" s="203"/>
      <c r="AC213" s="201"/>
      <c r="AD213" s="202"/>
      <c r="AE213" s="203"/>
      <c r="AF213" s="201"/>
      <c r="AG213" s="202"/>
      <c r="AH213" s="203"/>
      <c r="AI213" s="201"/>
      <c r="AJ213" s="202"/>
      <c r="AK213" s="203"/>
      <c r="AL213" s="204">
        <f t="shared" si="31"/>
        <v>0</v>
      </c>
      <c r="AM213" s="596">
        <f t="shared" si="30"/>
        <v>0</v>
      </c>
      <c r="AN213" s="590"/>
      <c r="AO213" s="236"/>
      <c r="AP213" s="237"/>
      <c r="AQ213" s="238"/>
      <c r="AR213" s="243"/>
      <c r="AS213" s="239"/>
      <c r="AT213" s="240"/>
      <c r="AU213" s="241"/>
      <c r="AV213" s="242"/>
    </row>
    <row r="214" spans="1:48" ht="17.5" customHeight="1" x14ac:dyDescent="0.2">
      <c r="A214" s="601">
        <v>45867</v>
      </c>
      <c r="B214" s="201"/>
      <c r="C214" s="202"/>
      <c r="D214" s="203"/>
      <c r="E214" s="201"/>
      <c r="F214" s="202"/>
      <c r="G214" s="203"/>
      <c r="H214" s="201"/>
      <c r="I214" s="202"/>
      <c r="J214" s="203"/>
      <c r="K214" s="201"/>
      <c r="L214" s="202"/>
      <c r="M214" s="203"/>
      <c r="N214" s="201"/>
      <c r="O214" s="202"/>
      <c r="P214" s="203"/>
      <c r="Q214" s="201"/>
      <c r="R214" s="202"/>
      <c r="S214" s="203"/>
      <c r="T214" s="201"/>
      <c r="U214" s="202"/>
      <c r="V214" s="203"/>
      <c r="W214" s="201"/>
      <c r="X214" s="202"/>
      <c r="Y214" s="203"/>
      <c r="Z214" s="201"/>
      <c r="AA214" s="202"/>
      <c r="AB214" s="203"/>
      <c r="AC214" s="201"/>
      <c r="AD214" s="202"/>
      <c r="AE214" s="203"/>
      <c r="AF214" s="201"/>
      <c r="AG214" s="202"/>
      <c r="AH214" s="203"/>
      <c r="AI214" s="201"/>
      <c r="AJ214" s="202"/>
      <c r="AK214" s="203"/>
      <c r="AL214" s="204">
        <f t="shared" si="31"/>
        <v>0</v>
      </c>
      <c r="AM214" s="596">
        <f t="shared" si="30"/>
        <v>0</v>
      </c>
      <c r="AN214" s="590"/>
      <c r="AO214" s="236"/>
      <c r="AP214" s="237"/>
      <c r="AQ214" s="238"/>
      <c r="AR214" s="243"/>
      <c r="AS214" s="239"/>
      <c r="AT214" s="240"/>
      <c r="AU214" s="241"/>
      <c r="AV214" s="242"/>
    </row>
    <row r="215" spans="1:48" ht="17.5" customHeight="1" x14ac:dyDescent="0.2">
      <c r="A215" s="601">
        <v>45868</v>
      </c>
      <c r="B215" s="201"/>
      <c r="C215" s="202"/>
      <c r="D215" s="203"/>
      <c r="E215" s="201"/>
      <c r="F215" s="202"/>
      <c r="G215" s="203"/>
      <c r="H215" s="201"/>
      <c r="I215" s="202"/>
      <c r="J215" s="203"/>
      <c r="K215" s="201"/>
      <c r="L215" s="202"/>
      <c r="M215" s="203"/>
      <c r="N215" s="201"/>
      <c r="O215" s="202"/>
      <c r="P215" s="203"/>
      <c r="Q215" s="201"/>
      <c r="R215" s="202"/>
      <c r="S215" s="203"/>
      <c r="T215" s="201"/>
      <c r="U215" s="202"/>
      <c r="V215" s="203"/>
      <c r="W215" s="201"/>
      <c r="X215" s="202"/>
      <c r="Y215" s="203"/>
      <c r="Z215" s="201"/>
      <c r="AA215" s="202"/>
      <c r="AB215" s="203"/>
      <c r="AC215" s="201"/>
      <c r="AD215" s="202"/>
      <c r="AE215" s="203"/>
      <c r="AF215" s="201"/>
      <c r="AG215" s="202"/>
      <c r="AH215" s="203"/>
      <c r="AI215" s="201"/>
      <c r="AJ215" s="202"/>
      <c r="AK215" s="203"/>
      <c r="AL215" s="204">
        <f t="shared" si="31"/>
        <v>0</v>
      </c>
      <c r="AM215" s="596">
        <f t="shared" si="30"/>
        <v>0</v>
      </c>
      <c r="AN215" s="590"/>
      <c r="AO215" s="236"/>
      <c r="AP215" s="237"/>
      <c r="AQ215" s="238"/>
      <c r="AR215" s="243"/>
      <c r="AS215" s="239"/>
      <c r="AT215" s="240"/>
      <c r="AU215" s="241"/>
      <c r="AV215" s="242"/>
    </row>
    <row r="216" spans="1:48" ht="17.5" customHeight="1" x14ac:dyDescent="0.2">
      <c r="A216" s="601">
        <v>45869</v>
      </c>
      <c r="B216" s="201"/>
      <c r="C216" s="202"/>
      <c r="D216" s="203"/>
      <c r="E216" s="201"/>
      <c r="F216" s="202"/>
      <c r="G216" s="203"/>
      <c r="H216" s="201"/>
      <c r="I216" s="202"/>
      <c r="J216" s="203"/>
      <c r="K216" s="201"/>
      <c r="L216" s="202"/>
      <c r="M216" s="203"/>
      <c r="N216" s="201"/>
      <c r="O216" s="202"/>
      <c r="P216" s="203"/>
      <c r="Q216" s="201"/>
      <c r="R216" s="202"/>
      <c r="S216" s="203"/>
      <c r="T216" s="201"/>
      <c r="U216" s="202"/>
      <c r="V216" s="203"/>
      <c r="W216" s="201"/>
      <c r="X216" s="202"/>
      <c r="Y216" s="203"/>
      <c r="Z216" s="201"/>
      <c r="AA216" s="202"/>
      <c r="AB216" s="203"/>
      <c r="AC216" s="201"/>
      <c r="AD216" s="202"/>
      <c r="AE216" s="203"/>
      <c r="AF216" s="201"/>
      <c r="AG216" s="202"/>
      <c r="AH216" s="203"/>
      <c r="AI216" s="201"/>
      <c r="AJ216" s="202"/>
      <c r="AK216" s="203"/>
      <c r="AL216" s="204">
        <f t="shared" si="31"/>
        <v>0</v>
      </c>
      <c r="AM216" s="596">
        <f t="shared" si="30"/>
        <v>0</v>
      </c>
      <c r="AN216" s="590"/>
      <c r="AO216" s="236"/>
      <c r="AP216" s="237"/>
      <c r="AQ216" s="238"/>
      <c r="AR216" s="243"/>
      <c r="AS216" s="239"/>
      <c r="AT216" s="240"/>
      <c r="AU216" s="241"/>
      <c r="AV216" s="242"/>
    </row>
    <row r="217" spans="1:48" ht="17.5" customHeight="1" x14ac:dyDescent="0.2">
      <c r="A217" s="336">
        <v>45870</v>
      </c>
      <c r="B217" s="201"/>
      <c r="C217" s="202"/>
      <c r="D217" s="203"/>
      <c r="E217" s="201"/>
      <c r="F217" s="202"/>
      <c r="G217" s="203"/>
      <c r="H217" s="201"/>
      <c r="I217" s="202"/>
      <c r="J217" s="203"/>
      <c r="K217" s="201"/>
      <c r="L217" s="202"/>
      <c r="M217" s="203"/>
      <c r="N217" s="201"/>
      <c r="O217" s="202"/>
      <c r="P217" s="203"/>
      <c r="Q217" s="201"/>
      <c r="R217" s="202"/>
      <c r="S217" s="203"/>
      <c r="T217" s="201"/>
      <c r="U217" s="202"/>
      <c r="V217" s="203"/>
      <c r="W217" s="201"/>
      <c r="X217" s="202"/>
      <c r="Y217" s="203"/>
      <c r="Z217" s="201"/>
      <c r="AA217" s="202"/>
      <c r="AB217" s="203"/>
      <c r="AC217" s="201"/>
      <c r="AD217" s="202"/>
      <c r="AE217" s="203"/>
      <c r="AF217" s="201"/>
      <c r="AG217" s="202"/>
      <c r="AH217" s="203"/>
      <c r="AI217" s="201"/>
      <c r="AJ217" s="202"/>
      <c r="AK217" s="203"/>
      <c r="AL217" s="204">
        <f t="shared" si="31"/>
        <v>0</v>
      </c>
      <c r="AM217" s="596">
        <f t="shared" si="30"/>
        <v>0</v>
      </c>
      <c r="AN217" s="590"/>
      <c r="AO217" s="236"/>
      <c r="AP217" s="237"/>
      <c r="AQ217" s="238"/>
      <c r="AR217" s="243"/>
      <c r="AS217" s="239"/>
      <c r="AT217" s="240"/>
      <c r="AU217" s="241"/>
      <c r="AV217" s="242"/>
    </row>
    <row r="218" spans="1:48" ht="17.5" customHeight="1" x14ac:dyDescent="0.2">
      <c r="A218" s="336">
        <v>45871</v>
      </c>
      <c r="B218" s="201"/>
      <c r="C218" s="202"/>
      <c r="D218" s="203"/>
      <c r="E218" s="201"/>
      <c r="F218" s="202"/>
      <c r="G218" s="203"/>
      <c r="H218" s="201"/>
      <c r="I218" s="202"/>
      <c r="J218" s="203"/>
      <c r="K218" s="201"/>
      <c r="L218" s="202"/>
      <c r="M218" s="203"/>
      <c r="N218" s="201"/>
      <c r="O218" s="202"/>
      <c r="P218" s="203"/>
      <c r="Q218" s="201"/>
      <c r="R218" s="202"/>
      <c r="S218" s="203"/>
      <c r="T218" s="201"/>
      <c r="U218" s="202"/>
      <c r="V218" s="203"/>
      <c r="W218" s="201"/>
      <c r="X218" s="202"/>
      <c r="Y218" s="203"/>
      <c r="Z218" s="201"/>
      <c r="AA218" s="202"/>
      <c r="AB218" s="203"/>
      <c r="AC218" s="201"/>
      <c r="AD218" s="202"/>
      <c r="AE218" s="203"/>
      <c r="AF218" s="201"/>
      <c r="AG218" s="202"/>
      <c r="AH218" s="203"/>
      <c r="AI218" s="201"/>
      <c r="AJ218" s="202"/>
      <c r="AK218" s="203"/>
      <c r="AL218" s="204">
        <f t="shared" si="31"/>
        <v>0</v>
      </c>
      <c r="AM218" s="596">
        <f t="shared" si="30"/>
        <v>0</v>
      </c>
      <c r="AN218" s="590"/>
      <c r="AO218" s="236"/>
      <c r="AP218" s="237"/>
      <c r="AQ218" s="238"/>
      <c r="AR218" s="243"/>
      <c r="AS218" s="239"/>
      <c r="AT218" s="240"/>
      <c r="AU218" s="241"/>
      <c r="AV218" s="242"/>
    </row>
    <row r="219" spans="1:48" ht="17.5" customHeight="1" x14ac:dyDescent="0.2">
      <c r="A219" s="336">
        <v>45872</v>
      </c>
      <c r="B219" s="201"/>
      <c r="C219" s="202"/>
      <c r="D219" s="203"/>
      <c r="E219" s="201"/>
      <c r="F219" s="202"/>
      <c r="G219" s="203"/>
      <c r="H219" s="201"/>
      <c r="I219" s="202"/>
      <c r="J219" s="203"/>
      <c r="K219" s="201"/>
      <c r="L219" s="202"/>
      <c r="M219" s="203"/>
      <c r="N219" s="201"/>
      <c r="O219" s="202"/>
      <c r="P219" s="203"/>
      <c r="Q219" s="201"/>
      <c r="R219" s="202"/>
      <c r="S219" s="203"/>
      <c r="T219" s="201"/>
      <c r="U219" s="202"/>
      <c r="V219" s="203"/>
      <c r="W219" s="201"/>
      <c r="X219" s="202"/>
      <c r="Y219" s="203"/>
      <c r="Z219" s="201"/>
      <c r="AA219" s="202"/>
      <c r="AB219" s="203"/>
      <c r="AC219" s="201"/>
      <c r="AD219" s="202"/>
      <c r="AE219" s="203"/>
      <c r="AF219" s="201"/>
      <c r="AG219" s="202"/>
      <c r="AH219" s="203"/>
      <c r="AI219" s="201"/>
      <c r="AJ219" s="202"/>
      <c r="AK219" s="203"/>
      <c r="AL219" s="204">
        <f t="shared" si="31"/>
        <v>0</v>
      </c>
      <c r="AM219" s="596">
        <f t="shared" si="30"/>
        <v>0</v>
      </c>
      <c r="AN219" s="590"/>
      <c r="AO219" s="236"/>
      <c r="AP219" s="237"/>
      <c r="AQ219" s="238"/>
      <c r="AR219" s="243"/>
      <c r="AS219" s="239"/>
      <c r="AT219" s="240"/>
      <c r="AU219" s="241"/>
      <c r="AV219" s="242"/>
    </row>
    <row r="220" spans="1:48" ht="17.5" customHeight="1" x14ac:dyDescent="0.2">
      <c r="A220" s="336">
        <v>45873</v>
      </c>
      <c r="B220" s="201"/>
      <c r="C220" s="202"/>
      <c r="D220" s="203"/>
      <c r="E220" s="201"/>
      <c r="F220" s="202"/>
      <c r="G220" s="203"/>
      <c r="H220" s="201"/>
      <c r="I220" s="202"/>
      <c r="J220" s="203"/>
      <c r="K220" s="201"/>
      <c r="L220" s="202"/>
      <c r="M220" s="203"/>
      <c r="N220" s="201"/>
      <c r="O220" s="202"/>
      <c r="P220" s="203"/>
      <c r="Q220" s="201"/>
      <c r="R220" s="202"/>
      <c r="S220" s="203"/>
      <c r="T220" s="201"/>
      <c r="U220" s="202"/>
      <c r="V220" s="203"/>
      <c r="W220" s="201"/>
      <c r="X220" s="202"/>
      <c r="Y220" s="203"/>
      <c r="Z220" s="201"/>
      <c r="AA220" s="202"/>
      <c r="AB220" s="203"/>
      <c r="AC220" s="201"/>
      <c r="AD220" s="202"/>
      <c r="AE220" s="203"/>
      <c r="AF220" s="201"/>
      <c r="AG220" s="202"/>
      <c r="AH220" s="203"/>
      <c r="AI220" s="201"/>
      <c r="AJ220" s="202"/>
      <c r="AK220" s="203"/>
      <c r="AL220" s="204">
        <f t="shared" si="31"/>
        <v>0</v>
      </c>
      <c r="AM220" s="596">
        <f t="shared" si="30"/>
        <v>0</v>
      </c>
      <c r="AN220" s="590"/>
      <c r="AO220" s="236"/>
      <c r="AP220" s="237"/>
      <c r="AQ220" s="238"/>
      <c r="AR220" s="243"/>
      <c r="AS220" s="239"/>
      <c r="AT220" s="240"/>
      <c r="AU220" s="241"/>
      <c r="AV220" s="242"/>
    </row>
    <row r="221" spans="1:48" ht="17.5" customHeight="1" x14ac:dyDescent="0.2">
      <c r="A221" s="336">
        <v>45874</v>
      </c>
      <c r="B221" s="201"/>
      <c r="C221" s="202"/>
      <c r="D221" s="203"/>
      <c r="E221" s="201"/>
      <c r="F221" s="202"/>
      <c r="G221" s="203"/>
      <c r="H221" s="201"/>
      <c r="I221" s="202"/>
      <c r="J221" s="203"/>
      <c r="K221" s="201"/>
      <c r="L221" s="202"/>
      <c r="M221" s="203"/>
      <c r="N221" s="201"/>
      <c r="O221" s="202"/>
      <c r="P221" s="203"/>
      <c r="Q221" s="201"/>
      <c r="R221" s="202"/>
      <c r="S221" s="203"/>
      <c r="T221" s="201"/>
      <c r="U221" s="202"/>
      <c r="V221" s="203"/>
      <c r="W221" s="201"/>
      <c r="X221" s="202"/>
      <c r="Y221" s="203"/>
      <c r="Z221" s="201"/>
      <c r="AA221" s="202"/>
      <c r="AB221" s="203"/>
      <c r="AC221" s="201"/>
      <c r="AD221" s="202"/>
      <c r="AE221" s="203"/>
      <c r="AF221" s="201"/>
      <c r="AG221" s="202"/>
      <c r="AH221" s="203"/>
      <c r="AI221" s="201"/>
      <c r="AJ221" s="202"/>
      <c r="AK221" s="203"/>
      <c r="AL221" s="204">
        <f t="shared" si="31"/>
        <v>0</v>
      </c>
      <c r="AM221" s="596">
        <f t="shared" si="30"/>
        <v>0</v>
      </c>
      <c r="AN221" s="590"/>
      <c r="AO221" s="236"/>
      <c r="AP221" s="237"/>
      <c r="AQ221" s="238"/>
      <c r="AR221" s="243"/>
      <c r="AS221" s="239"/>
      <c r="AT221" s="240"/>
      <c r="AU221" s="241"/>
      <c r="AV221" s="242"/>
    </row>
    <row r="222" spans="1:48" ht="17.5" customHeight="1" x14ac:dyDescent="0.2">
      <c r="A222" s="336">
        <v>45875</v>
      </c>
      <c r="B222" s="201"/>
      <c r="C222" s="202"/>
      <c r="D222" s="203"/>
      <c r="E222" s="201"/>
      <c r="F222" s="202"/>
      <c r="G222" s="203"/>
      <c r="H222" s="201"/>
      <c r="I222" s="202"/>
      <c r="J222" s="203"/>
      <c r="K222" s="201"/>
      <c r="L222" s="202"/>
      <c r="M222" s="203"/>
      <c r="N222" s="201"/>
      <c r="O222" s="202"/>
      <c r="P222" s="203"/>
      <c r="Q222" s="201"/>
      <c r="R222" s="202"/>
      <c r="S222" s="203"/>
      <c r="T222" s="201"/>
      <c r="U222" s="202"/>
      <c r="V222" s="203"/>
      <c r="W222" s="201"/>
      <c r="X222" s="202"/>
      <c r="Y222" s="203"/>
      <c r="Z222" s="201"/>
      <c r="AA222" s="202"/>
      <c r="AB222" s="203"/>
      <c r="AC222" s="201"/>
      <c r="AD222" s="202"/>
      <c r="AE222" s="203"/>
      <c r="AF222" s="201"/>
      <c r="AG222" s="202"/>
      <c r="AH222" s="203"/>
      <c r="AI222" s="201"/>
      <c r="AJ222" s="202"/>
      <c r="AK222" s="203"/>
      <c r="AL222" s="204">
        <f t="shared" si="31"/>
        <v>0</v>
      </c>
      <c r="AM222" s="596">
        <f t="shared" si="30"/>
        <v>0</v>
      </c>
      <c r="AN222" s="590"/>
      <c r="AO222" s="236"/>
      <c r="AP222" s="237"/>
      <c r="AQ222" s="238"/>
      <c r="AR222" s="243"/>
      <c r="AS222" s="239"/>
      <c r="AT222" s="240"/>
      <c r="AU222" s="241"/>
      <c r="AV222" s="242"/>
    </row>
    <row r="223" spans="1:48" ht="17.5" customHeight="1" x14ac:dyDescent="0.2">
      <c r="A223" s="336">
        <v>45876</v>
      </c>
      <c r="B223" s="201"/>
      <c r="C223" s="202"/>
      <c r="D223" s="203"/>
      <c r="E223" s="201"/>
      <c r="F223" s="202"/>
      <c r="G223" s="203"/>
      <c r="H223" s="201"/>
      <c r="I223" s="202"/>
      <c r="J223" s="203"/>
      <c r="K223" s="201"/>
      <c r="L223" s="202"/>
      <c r="M223" s="203"/>
      <c r="N223" s="201"/>
      <c r="O223" s="202"/>
      <c r="P223" s="203"/>
      <c r="Q223" s="201"/>
      <c r="R223" s="202"/>
      <c r="S223" s="203"/>
      <c r="T223" s="201"/>
      <c r="U223" s="202"/>
      <c r="V223" s="203"/>
      <c r="W223" s="201"/>
      <c r="X223" s="202"/>
      <c r="Y223" s="203"/>
      <c r="Z223" s="201"/>
      <c r="AA223" s="202"/>
      <c r="AB223" s="203"/>
      <c r="AC223" s="201"/>
      <c r="AD223" s="202"/>
      <c r="AE223" s="203"/>
      <c r="AF223" s="201"/>
      <c r="AG223" s="202"/>
      <c r="AH223" s="203"/>
      <c r="AI223" s="201"/>
      <c r="AJ223" s="202"/>
      <c r="AK223" s="203"/>
      <c r="AL223" s="204">
        <f t="shared" si="31"/>
        <v>0</v>
      </c>
      <c r="AM223" s="596">
        <f t="shared" si="30"/>
        <v>0</v>
      </c>
      <c r="AN223" s="590"/>
      <c r="AO223" s="236"/>
      <c r="AP223" s="237"/>
      <c r="AQ223" s="238"/>
      <c r="AR223" s="243"/>
      <c r="AS223" s="239"/>
      <c r="AT223" s="240"/>
      <c r="AU223" s="241"/>
      <c r="AV223" s="242"/>
    </row>
    <row r="224" spans="1:48" ht="17.5" customHeight="1" x14ac:dyDescent="0.2">
      <c r="A224" s="336">
        <v>45877</v>
      </c>
      <c r="B224" s="201"/>
      <c r="C224" s="202"/>
      <c r="D224" s="203"/>
      <c r="E224" s="201"/>
      <c r="F224" s="202"/>
      <c r="G224" s="203"/>
      <c r="H224" s="201"/>
      <c r="I224" s="202"/>
      <c r="J224" s="203"/>
      <c r="K224" s="201"/>
      <c r="L224" s="202"/>
      <c r="M224" s="203"/>
      <c r="N224" s="201"/>
      <c r="O224" s="202"/>
      <c r="P224" s="203"/>
      <c r="Q224" s="201"/>
      <c r="R224" s="202"/>
      <c r="S224" s="203"/>
      <c r="T224" s="201"/>
      <c r="U224" s="202"/>
      <c r="V224" s="203"/>
      <c r="W224" s="201"/>
      <c r="X224" s="202"/>
      <c r="Y224" s="203"/>
      <c r="Z224" s="201"/>
      <c r="AA224" s="202"/>
      <c r="AB224" s="203"/>
      <c r="AC224" s="201"/>
      <c r="AD224" s="202"/>
      <c r="AE224" s="203"/>
      <c r="AF224" s="201"/>
      <c r="AG224" s="202"/>
      <c r="AH224" s="203"/>
      <c r="AI224" s="201"/>
      <c r="AJ224" s="202"/>
      <c r="AK224" s="203"/>
      <c r="AL224" s="204">
        <f t="shared" si="31"/>
        <v>0</v>
      </c>
      <c r="AM224" s="596">
        <f t="shared" si="30"/>
        <v>0</v>
      </c>
      <c r="AN224" s="590"/>
      <c r="AO224" s="236"/>
      <c r="AP224" s="237"/>
      <c r="AQ224" s="238"/>
      <c r="AR224" s="243"/>
      <c r="AS224" s="239"/>
      <c r="AT224" s="240"/>
      <c r="AU224" s="241"/>
      <c r="AV224" s="242"/>
    </row>
    <row r="225" spans="1:48" ht="17.5" customHeight="1" x14ac:dyDescent="0.2">
      <c r="A225" s="336">
        <v>45878</v>
      </c>
      <c r="B225" s="201"/>
      <c r="C225" s="202"/>
      <c r="D225" s="203"/>
      <c r="E225" s="201"/>
      <c r="F225" s="202"/>
      <c r="G225" s="203"/>
      <c r="H225" s="201"/>
      <c r="I225" s="202"/>
      <c r="J225" s="203"/>
      <c r="K225" s="201"/>
      <c r="L225" s="202"/>
      <c r="M225" s="203"/>
      <c r="N225" s="201"/>
      <c r="O225" s="202"/>
      <c r="P225" s="203"/>
      <c r="Q225" s="201"/>
      <c r="R225" s="202"/>
      <c r="S225" s="203"/>
      <c r="T225" s="201"/>
      <c r="U225" s="202"/>
      <c r="V225" s="203"/>
      <c r="W225" s="201"/>
      <c r="X225" s="202"/>
      <c r="Y225" s="203"/>
      <c r="Z225" s="201"/>
      <c r="AA225" s="202"/>
      <c r="AB225" s="203"/>
      <c r="AC225" s="201"/>
      <c r="AD225" s="202"/>
      <c r="AE225" s="203"/>
      <c r="AF225" s="201"/>
      <c r="AG225" s="202"/>
      <c r="AH225" s="203"/>
      <c r="AI225" s="201"/>
      <c r="AJ225" s="202"/>
      <c r="AK225" s="203"/>
      <c r="AL225" s="204">
        <f t="shared" si="31"/>
        <v>0</v>
      </c>
      <c r="AM225" s="596">
        <f t="shared" si="30"/>
        <v>0</v>
      </c>
      <c r="AN225" s="590"/>
      <c r="AO225" s="236"/>
      <c r="AP225" s="237"/>
      <c r="AQ225" s="238"/>
      <c r="AR225" s="243"/>
      <c r="AS225" s="239"/>
      <c r="AT225" s="240"/>
      <c r="AU225" s="241"/>
      <c r="AV225" s="242"/>
    </row>
    <row r="226" spans="1:48" ht="17.5" customHeight="1" x14ac:dyDescent="0.2">
      <c r="A226" s="336">
        <v>45879</v>
      </c>
      <c r="B226" s="201"/>
      <c r="C226" s="202"/>
      <c r="D226" s="203"/>
      <c r="E226" s="201"/>
      <c r="F226" s="202"/>
      <c r="G226" s="203"/>
      <c r="H226" s="201"/>
      <c r="I226" s="202"/>
      <c r="J226" s="203"/>
      <c r="K226" s="201"/>
      <c r="L226" s="202"/>
      <c r="M226" s="203"/>
      <c r="N226" s="201"/>
      <c r="O226" s="202"/>
      <c r="P226" s="203"/>
      <c r="Q226" s="201"/>
      <c r="R226" s="202"/>
      <c r="S226" s="203"/>
      <c r="T226" s="201"/>
      <c r="U226" s="202"/>
      <c r="V226" s="203"/>
      <c r="W226" s="201"/>
      <c r="X226" s="202"/>
      <c r="Y226" s="203"/>
      <c r="Z226" s="201"/>
      <c r="AA226" s="202"/>
      <c r="AB226" s="203"/>
      <c r="AC226" s="201"/>
      <c r="AD226" s="202"/>
      <c r="AE226" s="203"/>
      <c r="AF226" s="201"/>
      <c r="AG226" s="202"/>
      <c r="AH226" s="203"/>
      <c r="AI226" s="201"/>
      <c r="AJ226" s="202"/>
      <c r="AK226" s="203"/>
      <c r="AL226" s="204">
        <f t="shared" si="31"/>
        <v>0</v>
      </c>
      <c r="AM226" s="596">
        <f t="shared" si="30"/>
        <v>0</v>
      </c>
      <c r="AN226" s="590"/>
      <c r="AO226" s="236"/>
      <c r="AP226" s="237"/>
      <c r="AQ226" s="238"/>
      <c r="AR226" s="243"/>
      <c r="AS226" s="239"/>
      <c r="AT226" s="240"/>
      <c r="AU226" s="241"/>
      <c r="AV226" s="242"/>
    </row>
    <row r="227" spans="1:48" ht="17.5" customHeight="1" x14ac:dyDescent="0.2">
      <c r="A227" s="336">
        <v>45880</v>
      </c>
      <c r="B227" s="201"/>
      <c r="C227" s="202"/>
      <c r="D227" s="203"/>
      <c r="E227" s="201"/>
      <c r="F227" s="202"/>
      <c r="G227" s="203"/>
      <c r="H227" s="201"/>
      <c r="I227" s="202"/>
      <c r="J227" s="203"/>
      <c r="K227" s="201"/>
      <c r="L227" s="202"/>
      <c r="M227" s="203"/>
      <c r="N227" s="201"/>
      <c r="O227" s="202"/>
      <c r="P227" s="203"/>
      <c r="Q227" s="201"/>
      <c r="R227" s="202"/>
      <c r="S227" s="203"/>
      <c r="T227" s="201"/>
      <c r="U227" s="202"/>
      <c r="V227" s="203"/>
      <c r="W227" s="201"/>
      <c r="X227" s="202"/>
      <c r="Y227" s="203"/>
      <c r="Z227" s="201"/>
      <c r="AA227" s="202"/>
      <c r="AB227" s="203"/>
      <c r="AC227" s="201"/>
      <c r="AD227" s="202"/>
      <c r="AE227" s="203"/>
      <c r="AF227" s="201"/>
      <c r="AG227" s="202"/>
      <c r="AH227" s="203"/>
      <c r="AI227" s="201"/>
      <c r="AJ227" s="202"/>
      <c r="AK227" s="203"/>
      <c r="AL227" s="204">
        <f t="shared" si="31"/>
        <v>0</v>
      </c>
      <c r="AM227" s="596">
        <f t="shared" si="30"/>
        <v>0</v>
      </c>
      <c r="AN227" s="590"/>
      <c r="AO227" s="236"/>
      <c r="AP227" s="237"/>
      <c r="AQ227" s="238"/>
      <c r="AR227" s="243"/>
      <c r="AS227" s="239"/>
      <c r="AT227" s="240"/>
      <c r="AU227" s="241"/>
      <c r="AV227" s="242"/>
    </row>
    <row r="228" spans="1:48" ht="17.5" customHeight="1" x14ac:dyDescent="0.2">
      <c r="A228" s="336">
        <v>45881</v>
      </c>
      <c r="B228" s="201"/>
      <c r="C228" s="202"/>
      <c r="D228" s="203"/>
      <c r="E228" s="201"/>
      <c r="F228" s="202"/>
      <c r="G228" s="203"/>
      <c r="H228" s="201"/>
      <c r="I228" s="202"/>
      <c r="J228" s="203"/>
      <c r="K228" s="201"/>
      <c r="L228" s="202"/>
      <c r="M228" s="203"/>
      <c r="N228" s="201"/>
      <c r="O228" s="202"/>
      <c r="P228" s="203"/>
      <c r="Q228" s="201"/>
      <c r="R228" s="202"/>
      <c r="S228" s="203"/>
      <c r="T228" s="201"/>
      <c r="U228" s="202"/>
      <c r="V228" s="203"/>
      <c r="W228" s="201"/>
      <c r="X228" s="202"/>
      <c r="Y228" s="203"/>
      <c r="Z228" s="201"/>
      <c r="AA228" s="202"/>
      <c r="AB228" s="203"/>
      <c r="AC228" s="201"/>
      <c r="AD228" s="202"/>
      <c r="AE228" s="203"/>
      <c r="AF228" s="201"/>
      <c r="AG228" s="202"/>
      <c r="AH228" s="203"/>
      <c r="AI228" s="201"/>
      <c r="AJ228" s="202"/>
      <c r="AK228" s="203"/>
      <c r="AL228" s="204">
        <f t="shared" si="31"/>
        <v>0</v>
      </c>
      <c r="AM228" s="596">
        <f t="shared" si="30"/>
        <v>0</v>
      </c>
      <c r="AN228" s="590"/>
      <c r="AO228" s="236"/>
      <c r="AP228" s="237"/>
      <c r="AQ228" s="238"/>
      <c r="AR228" s="243"/>
      <c r="AS228" s="239"/>
      <c r="AT228" s="240"/>
      <c r="AU228" s="241"/>
      <c r="AV228" s="242"/>
    </row>
    <row r="229" spans="1:48" ht="17.5" customHeight="1" x14ac:dyDescent="0.2">
      <c r="A229" s="336">
        <v>45882</v>
      </c>
      <c r="B229" s="201"/>
      <c r="C229" s="202"/>
      <c r="D229" s="203"/>
      <c r="E229" s="201"/>
      <c r="F229" s="202"/>
      <c r="G229" s="203"/>
      <c r="H229" s="201"/>
      <c r="I229" s="202"/>
      <c r="J229" s="203"/>
      <c r="K229" s="201"/>
      <c r="L229" s="202"/>
      <c r="M229" s="203"/>
      <c r="N229" s="201"/>
      <c r="O229" s="202"/>
      <c r="P229" s="203"/>
      <c r="Q229" s="201"/>
      <c r="R229" s="202"/>
      <c r="S229" s="203"/>
      <c r="T229" s="201"/>
      <c r="U229" s="202"/>
      <c r="V229" s="203"/>
      <c r="W229" s="201"/>
      <c r="X229" s="202"/>
      <c r="Y229" s="203"/>
      <c r="Z229" s="201"/>
      <c r="AA229" s="202"/>
      <c r="AB229" s="203"/>
      <c r="AC229" s="201"/>
      <c r="AD229" s="202"/>
      <c r="AE229" s="203"/>
      <c r="AF229" s="201"/>
      <c r="AG229" s="202"/>
      <c r="AH229" s="203"/>
      <c r="AI229" s="201"/>
      <c r="AJ229" s="202"/>
      <c r="AK229" s="203"/>
      <c r="AL229" s="204">
        <f t="shared" si="31"/>
        <v>0</v>
      </c>
      <c r="AM229" s="596">
        <f t="shared" si="30"/>
        <v>0</v>
      </c>
      <c r="AN229" s="590"/>
      <c r="AO229" s="236"/>
      <c r="AP229" s="237"/>
      <c r="AQ229" s="238"/>
      <c r="AR229" s="243"/>
      <c r="AS229" s="239"/>
      <c r="AT229" s="240"/>
      <c r="AU229" s="241"/>
      <c r="AV229" s="242"/>
    </row>
    <row r="230" spans="1:48" ht="17.5" customHeight="1" x14ac:dyDescent="0.2">
      <c r="A230" s="336">
        <v>45883</v>
      </c>
      <c r="B230" s="201"/>
      <c r="C230" s="202"/>
      <c r="D230" s="203"/>
      <c r="E230" s="201"/>
      <c r="F230" s="202"/>
      <c r="G230" s="203"/>
      <c r="H230" s="201"/>
      <c r="I230" s="202"/>
      <c r="J230" s="203"/>
      <c r="K230" s="201"/>
      <c r="L230" s="202"/>
      <c r="M230" s="203"/>
      <c r="N230" s="201"/>
      <c r="O230" s="202"/>
      <c r="P230" s="203"/>
      <c r="Q230" s="201"/>
      <c r="R230" s="202"/>
      <c r="S230" s="203"/>
      <c r="T230" s="201"/>
      <c r="U230" s="202"/>
      <c r="V230" s="203"/>
      <c r="W230" s="201"/>
      <c r="X230" s="202"/>
      <c r="Y230" s="203"/>
      <c r="Z230" s="201"/>
      <c r="AA230" s="202"/>
      <c r="AB230" s="203"/>
      <c r="AC230" s="201"/>
      <c r="AD230" s="202"/>
      <c r="AE230" s="203"/>
      <c r="AF230" s="201"/>
      <c r="AG230" s="202"/>
      <c r="AH230" s="203"/>
      <c r="AI230" s="201"/>
      <c r="AJ230" s="202"/>
      <c r="AK230" s="203"/>
      <c r="AL230" s="204">
        <f t="shared" si="31"/>
        <v>0</v>
      </c>
      <c r="AM230" s="596">
        <f t="shared" si="30"/>
        <v>0</v>
      </c>
      <c r="AN230" s="590"/>
      <c r="AO230" s="236"/>
      <c r="AP230" s="237"/>
      <c r="AQ230" s="238"/>
      <c r="AR230" s="243"/>
      <c r="AS230" s="239"/>
      <c r="AT230" s="240"/>
      <c r="AU230" s="241"/>
      <c r="AV230" s="242"/>
    </row>
    <row r="231" spans="1:48" ht="17.5" customHeight="1" x14ac:dyDescent="0.2">
      <c r="A231" s="336">
        <v>45884</v>
      </c>
      <c r="B231" s="201"/>
      <c r="C231" s="202"/>
      <c r="D231" s="203"/>
      <c r="E231" s="201"/>
      <c r="F231" s="202"/>
      <c r="G231" s="203"/>
      <c r="H231" s="201"/>
      <c r="I231" s="202"/>
      <c r="J231" s="203"/>
      <c r="K231" s="201"/>
      <c r="L231" s="202"/>
      <c r="M231" s="203"/>
      <c r="N231" s="201"/>
      <c r="O231" s="202"/>
      <c r="P231" s="203"/>
      <c r="Q231" s="201"/>
      <c r="R231" s="202"/>
      <c r="S231" s="203"/>
      <c r="T231" s="201"/>
      <c r="U231" s="202"/>
      <c r="V231" s="203"/>
      <c r="W231" s="201"/>
      <c r="X231" s="202"/>
      <c r="Y231" s="203"/>
      <c r="Z231" s="201"/>
      <c r="AA231" s="202"/>
      <c r="AB231" s="203"/>
      <c r="AC231" s="201"/>
      <c r="AD231" s="202"/>
      <c r="AE231" s="203"/>
      <c r="AF231" s="201"/>
      <c r="AG231" s="202"/>
      <c r="AH231" s="203"/>
      <c r="AI231" s="201"/>
      <c r="AJ231" s="202"/>
      <c r="AK231" s="203"/>
      <c r="AL231" s="204">
        <f t="shared" si="31"/>
        <v>0</v>
      </c>
      <c r="AM231" s="596">
        <f t="shared" si="30"/>
        <v>0</v>
      </c>
      <c r="AN231" s="590"/>
      <c r="AO231" s="236"/>
      <c r="AP231" s="237"/>
      <c r="AQ231" s="238"/>
      <c r="AR231" s="243"/>
      <c r="AS231" s="239"/>
      <c r="AT231" s="240"/>
      <c r="AU231" s="241"/>
      <c r="AV231" s="242"/>
    </row>
    <row r="232" spans="1:48" ht="17.5" customHeight="1" x14ac:dyDescent="0.2">
      <c r="A232" s="336">
        <v>45885</v>
      </c>
      <c r="B232" s="201"/>
      <c r="C232" s="202"/>
      <c r="D232" s="203"/>
      <c r="E232" s="201"/>
      <c r="F232" s="202"/>
      <c r="G232" s="203"/>
      <c r="H232" s="201"/>
      <c r="I232" s="202"/>
      <c r="J232" s="203"/>
      <c r="K232" s="201"/>
      <c r="L232" s="202"/>
      <c r="M232" s="203"/>
      <c r="N232" s="201"/>
      <c r="O232" s="202"/>
      <c r="P232" s="203"/>
      <c r="Q232" s="201"/>
      <c r="R232" s="202"/>
      <c r="S232" s="203"/>
      <c r="T232" s="201"/>
      <c r="U232" s="202"/>
      <c r="V232" s="203"/>
      <c r="W232" s="201"/>
      <c r="X232" s="202"/>
      <c r="Y232" s="203"/>
      <c r="Z232" s="201"/>
      <c r="AA232" s="202"/>
      <c r="AB232" s="203"/>
      <c r="AC232" s="201"/>
      <c r="AD232" s="202"/>
      <c r="AE232" s="203"/>
      <c r="AF232" s="201"/>
      <c r="AG232" s="202"/>
      <c r="AH232" s="203"/>
      <c r="AI232" s="201"/>
      <c r="AJ232" s="202"/>
      <c r="AK232" s="203"/>
      <c r="AL232" s="204">
        <f t="shared" si="31"/>
        <v>0</v>
      </c>
      <c r="AM232" s="596">
        <f t="shared" si="30"/>
        <v>0</v>
      </c>
      <c r="AN232" s="590"/>
      <c r="AO232" s="236"/>
      <c r="AP232" s="237"/>
      <c r="AQ232" s="238"/>
      <c r="AR232" s="243"/>
      <c r="AS232" s="239"/>
      <c r="AT232" s="240"/>
      <c r="AU232" s="241"/>
      <c r="AV232" s="242"/>
    </row>
    <row r="233" spans="1:48" ht="17.5" customHeight="1" x14ac:dyDescent="0.2">
      <c r="A233" s="336">
        <v>45886</v>
      </c>
      <c r="B233" s="201"/>
      <c r="C233" s="202"/>
      <c r="D233" s="203"/>
      <c r="E233" s="201"/>
      <c r="F233" s="202"/>
      <c r="G233" s="203"/>
      <c r="H233" s="201"/>
      <c r="I233" s="202"/>
      <c r="J233" s="203"/>
      <c r="K233" s="201"/>
      <c r="L233" s="202"/>
      <c r="M233" s="203"/>
      <c r="N233" s="201"/>
      <c r="O233" s="202"/>
      <c r="P233" s="203"/>
      <c r="Q233" s="201"/>
      <c r="R233" s="202"/>
      <c r="S233" s="203"/>
      <c r="T233" s="201"/>
      <c r="U233" s="202"/>
      <c r="V233" s="203"/>
      <c r="W233" s="201"/>
      <c r="X233" s="202"/>
      <c r="Y233" s="203"/>
      <c r="Z233" s="201"/>
      <c r="AA233" s="202"/>
      <c r="AB233" s="203"/>
      <c r="AC233" s="201"/>
      <c r="AD233" s="202"/>
      <c r="AE233" s="203"/>
      <c r="AF233" s="201"/>
      <c r="AG233" s="202"/>
      <c r="AH233" s="203"/>
      <c r="AI233" s="201"/>
      <c r="AJ233" s="202"/>
      <c r="AK233" s="203"/>
      <c r="AL233" s="204">
        <f t="shared" si="31"/>
        <v>0</v>
      </c>
      <c r="AM233" s="596">
        <f t="shared" si="30"/>
        <v>0</v>
      </c>
      <c r="AN233" s="590"/>
      <c r="AO233" s="236"/>
      <c r="AP233" s="237"/>
      <c r="AQ233" s="238"/>
      <c r="AR233" s="243"/>
      <c r="AS233" s="239"/>
      <c r="AT233" s="240"/>
      <c r="AU233" s="241"/>
      <c r="AV233" s="242"/>
    </row>
    <row r="234" spans="1:48" ht="17.5" customHeight="1" x14ac:dyDescent="0.2">
      <c r="A234" s="336">
        <v>45887</v>
      </c>
      <c r="B234" s="201"/>
      <c r="C234" s="202"/>
      <c r="D234" s="203"/>
      <c r="E234" s="201"/>
      <c r="F234" s="202"/>
      <c r="G234" s="203"/>
      <c r="H234" s="201"/>
      <c r="I234" s="202"/>
      <c r="J234" s="203"/>
      <c r="K234" s="201"/>
      <c r="L234" s="202"/>
      <c r="M234" s="203"/>
      <c r="N234" s="201"/>
      <c r="O234" s="202"/>
      <c r="P234" s="203"/>
      <c r="Q234" s="201"/>
      <c r="R234" s="202"/>
      <c r="S234" s="203"/>
      <c r="T234" s="201"/>
      <c r="U234" s="202"/>
      <c r="V234" s="203"/>
      <c r="W234" s="201"/>
      <c r="X234" s="202"/>
      <c r="Y234" s="203"/>
      <c r="Z234" s="201"/>
      <c r="AA234" s="202"/>
      <c r="AB234" s="203"/>
      <c r="AC234" s="201"/>
      <c r="AD234" s="202"/>
      <c r="AE234" s="203"/>
      <c r="AF234" s="201"/>
      <c r="AG234" s="202"/>
      <c r="AH234" s="203"/>
      <c r="AI234" s="201"/>
      <c r="AJ234" s="202"/>
      <c r="AK234" s="203"/>
      <c r="AL234" s="204">
        <f t="shared" si="31"/>
        <v>0</v>
      </c>
      <c r="AM234" s="596">
        <f t="shared" si="30"/>
        <v>0</v>
      </c>
      <c r="AN234" s="590"/>
      <c r="AO234" s="236"/>
      <c r="AP234" s="237"/>
      <c r="AQ234" s="238"/>
      <c r="AR234" s="243"/>
      <c r="AS234" s="239"/>
      <c r="AT234" s="240"/>
      <c r="AU234" s="241"/>
      <c r="AV234" s="242"/>
    </row>
    <row r="235" spans="1:48" ht="17.5" customHeight="1" x14ac:dyDescent="0.2">
      <c r="A235" s="336">
        <v>45888</v>
      </c>
      <c r="B235" s="201"/>
      <c r="C235" s="202"/>
      <c r="D235" s="203"/>
      <c r="E235" s="201"/>
      <c r="F235" s="202"/>
      <c r="G235" s="203"/>
      <c r="H235" s="201"/>
      <c r="I235" s="202"/>
      <c r="J235" s="203"/>
      <c r="K235" s="201"/>
      <c r="L235" s="202"/>
      <c r="M235" s="203"/>
      <c r="N235" s="201"/>
      <c r="O235" s="202"/>
      <c r="P235" s="203"/>
      <c r="Q235" s="201"/>
      <c r="R235" s="202"/>
      <c r="S235" s="203"/>
      <c r="T235" s="201"/>
      <c r="U235" s="202"/>
      <c r="V235" s="203"/>
      <c r="W235" s="201"/>
      <c r="X235" s="202"/>
      <c r="Y235" s="203"/>
      <c r="Z235" s="201"/>
      <c r="AA235" s="202"/>
      <c r="AB235" s="203"/>
      <c r="AC235" s="201"/>
      <c r="AD235" s="202"/>
      <c r="AE235" s="203"/>
      <c r="AF235" s="201"/>
      <c r="AG235" s="202"/>
      <c r="AH235" s="203"/>
      <c r="AI235" s="201"/>
      <c r="AJ235" s="202"/>
      <c r="AK235" s="203"/>
      <c r="AL235" s="204">
        <f t="shared" si="31"/>
        <v>0</v>
      </c>
      <c r="AM235" s="596">
        <f t="shared" si="30"/>
        <v>0</v>
      </c>
      <c r="AN235" s="590"/>
      <c r="AO235" s="236"/>
      <c r="AP235" s="237"/>
      <c r="AQ235" s="238"/>
      <c r="AR235" s="243"/>
      <c r="AS235" s="239"/>
      <c r="AT235" s="240"/>
      <c r="AU235" s="241"/>
      <c r="AV235" s="242"/>
    </row>
    <row r="236" spans="1:48" ht="17.5" customHeight="1" x14ac:dyDescent="0.2">
      <c r="A236" s="336">
        <v>45889</v>
      </c>
      <c r="B236" s="201"/>
      <c r="C236" s="202"/>
      <c r="D236" s="203"/>
      <c r="E236" s="201"/>
      <c r="F236" s="202"/>
      <c r="G236" s="203"/>
      <c r="H236" s="201"/>
      <c r="I236" s="202"/>
      <c r="J236" s="203"/>
      <c r="K236" s="201"/>
      <c r="L236" s="202"/>
      <c r="M236" s="203"/>
      <c r="N236" s="201"/>
      <c r="O236" s="202"/>
      <c r="P236" s="203"/>
      <c r="Q236" s="201"/>
      <c r="R236" s="202"/>
      <c r="S236" s="203"/>
      <c r="T236" s="201"/>
      <c r="U236" s="202"/>
      <c r="V236" s="203"/>
      <c r="W236" s="201"/>
      <c r="X236" s="202"/>
      <c r="Y236" s="203"/>
      <c r="Z236" s="201"/>
      <c r="AA236" s="202"/>
      <c r="AB236" s="203"/>
      <c r="AC236" s="201"/>
      <c r="AD236" s="202"/>
      <c r="AE236" s="203"/>
      <c r="AF236" s="201"/>
      <c r="AG236" s="202"/>
      <c r="AH236" s="203"/>
      <c r="AI236" s="201"/>
      <c r="AJ236" s="202"/>
      <c r="AK236" s="203"/>
      <c r="AL236" s="204">
        <f t="shared" si="31"/>
        <v>0</v>
      </c>
      <c r="AM236" s="596">
        <f t="shared" si="30"/>
        <v>0</v>
      </c>
      <c r="AN236" s="590"/>
      <c r="AO236" s="236"/>
      <c r="AP236" s="237"/>
      <c r="AQ236" s="238"/>
      <c r="AR236" s="243"/>
      <c r="AS236" s="239"/>
      <c r="AT236" s="240"/>
      <c r="AU236" s="241"/>
      <c r="AV236" s="242"/>
    </row>
    <row r="237" spans="1:48" ht="17.5" customHeight="1" x14ac:dyDescent="0.2">
      <c r="A237" s="336">
        <v>45890</v>
      </c>
      <c r="B237" s="201"/>
      <c r="C237" s="202"/>
      <c r="D237" s="203"/>
      <c r="E237" s="201"/>
      <c r="F237" s="202"/>
      <c r="G237" s="203"/>
      <c r="H237" s="201"/>
      <c r="I237" s="202"/>
      <c r="J237" s="203"/>
      <c r="K237" s="201"/>
      <c r="L237" s="202"/>
      <c r="M237" s="203"/>
      <c r="N237" s="201"/>
      <c r="O237" s="202"/>
      <c r="P237" s="203"/>
      <c r="Q237" s="201"/>
      <c r="R237" s="202"/>
      <c r="S237" s="203"/>
      <c r="T237" s="201"/>
      <c r="U237" s="202"/>
      <c r="V237" s="203"/>
      <c r="W237" s="201"/>
      <c r="X237" s="202"/>
      <c r="Y237" s="203"/>
      <c r="Z237" s="201"/>
      <c r="AA237" s="202"/>
      <c r="AB237" s="203"/>
      <c r="AC237" s="201"/>
      <c r="AD237" s="202"/>
      <c r="AE237" s="203"/>
      <c r="AF237" s="201"/>
      <c r="AG237" s="202"/>
      <c r="AH237" s="203"/>
      <c r="AI237" s="201"/>
      <c r="AJ237" s="202"/>
      <c r="AK237" s="203"/>
      <c r="AL237" s="204">
        <f t="shared" si="31"/>
        <v>0</v>
      </c>
      <c r="AM237" s="596">
        <f t="shared" si="30"/>
        <v>0</v>
      </c>
      <c r="AN237" s="590"/>
      <c r="AO237" s="236"/>
      <c r="AP237" s="237"/>
      <c r="AQ237" s="238"/>
      <c r="AR237" s="243"/>
      <c r="AS237" s="239"/>
      <c r="AT237" s="240"/>
      <c r="AU237" s="241"/>
      <c r="AV237" s="242"/>
    </row>
    <row r="238" spans="1:48" ht="17.5" customHeight="1" x14ac:dyDescent="0.2">
      <c r="A238" s="336">
        <v>45891</v>
      </c>
      <c r="B238" s="201"/>
      <c r="C238" s="202"/>
      <c r="D238" s="203"/>
      <c r="E238" s="201"/>
      <c r="F238" s="202"/>
      <c r="G238" s="203"/>
      <c r="H238" s="201"/>
      <c r="I238" s="202"/>
      <c r="J238" s="203"/>
      <c r="K238" s="201"/>
      <c r="L238" s="202"/>
      <c r="M238" s="203"/>
      <c r="N238" s="201"/>
      <c r="O238" s="202"/>
      <c r="P238" s="203"/>
      <c r="Q238" s="201"/>
      <c r="R238" s="202"/>
      <c r="S238" s="203"/>
      <c r="T238" s="201"/>
      <c r="U238" s="202"/>
      <c r="V238" s="203"/>
      <c r="W238" s="201"/>
      <c r="X238" s="202"/>
      <c r="Y238" s="203"/>
      <c r="Z238" s="201"/>
      <c r="AA238" s="202"/>
      <c r="AB238" s="203"/>
      <c r="AC238" s="201"/>
      <c r="AD238" s="202"/>
      <c r="AE238" s="203"/>
      <c r="AF238" s="201"/>
      <c r="AG238" s="202"/>
      <c r="AH238" s="203"/>
      <c r="AI238" s="201"/>
      <c r="AJ238" s="202"/>
      <c r="AK238" s="203"/>
      <c r="AL238" s="204">
        <f t="shared" si="31"/>
        <v>0</v>
      </c>
      <c r="AM238" s="596">
        <f t="shared" si="30"/>
        <v>0</v>
      </c>
      <c r="AN238" s="590"/>
      <c r="AO238" s="236"/>
      <c r="AP238" s="237"/>
      <c r="AQ238" s="238"/>
      <c r="AR238" s="243"/>
      <c r="AS238" s="239"/>
      <c r="AT238" s="240"/>
      <c r="AU238" s="241"/>
      <c r="AV238" s="242"/>
    </row>
    <row r="239" spans="1:48" ht="17.5" customHeight="1" x14ac:dyDescent="0.2">
      <c r="A239" s="336">
        <v>45892</v>
      </c>
      <c r="B239" s="201"/>
      <c r="C239" s="202"/>
      <c r="D239" s="203"/>
      <c r="E239" s="201"/>
      <c r="F239" s="202"/>
      <c r="G239" s="203"/>
      <c r="H239" s="201"/>
      <c r="I239" s="202"/>
      <c r="J239" s="203"/>
      <c r="K239" s="201"/>
      <c r="L239" s="202"/>
      <c r="M239" s="203"/>
      <c r="N239" s="201"/>
      <c r="O239" s="202"/>
      <c r="P239" s="203"/>
      <c r="Q239" s="201"/>
      <c r="R239" s="202"/>
      <c r="S239" s="203"/>
      <c r="T239" s="201"/>
      <c r="U239" s="202"/>
      <c r="V239" s="203"/>
      <c r="W239" s="201"/>
      <c r="X239" s="202"/>
      <c r="Y239" s="203"/>
      <c r="Z239" s="201"/>
      <c r="AA239" s="202"/>
      <c r="AB239" s="203"/>
      <c r="AC239" s="201"/>
      <c r="AD239" s="202"/>
      <c r="AE239" s="203"/>
      <c r="AF239" s="201"/>
      <c r="AG239" s="202"/>
      <c r="AH239" s="203"/>
      <c r="AI239" s="201"/>
      <c r="AJ239" s="202"/>
      <c r="AK239" s="203"/>
      <c r="AL239" s="204">
        <f t="shared" si="31"/>
        <v>0</v>
      </c>
      <c r="AM239" s="596">
        <f t="shared" si="30"/>
        <v>0</v>
      </c>
      <c r="AN239" s="590"/>
      <c r="AO239" s="236"/>
      <c r="AP239" s="237"/>
      <c r="AQ239" s="238"/>
      <c r="AR239" s="243"/>
      <c r="AS239" s="239"/>
      <c r="AT239" s="240"/>
      <c r="AU239" s="241"/>
      <c r="AV239" s="242"/>
    </row>
    <row r="240" spans="1:48" ht="17.5" customHeight="1" x14ac:dyDescent="0.2">
      <c r="A240" s="336">
        <v>45893</v>
      </c>
      <c r="B240" s="201"/>
      <c r="C240" s="202"/>
      <c r="D240" s="203"/>
      <c r="E240" s="201"/>
      <c r="F240" s="202"/>
      <c r="G240" s="203"/>
      <c r="H240" s="201"/>
      <c r="I240" s="202"/>
      <c r="J240" s="203"/>
      <c r="K240" s="201"/>
      <c r="L240" s="202"/>
      <c r="M240" s="203"/>
      <c r="N240" s="201"/>
      <c r="O240" s="202"/>
      <c r="P240" s="203"/>
      <c r="Q240" s="201"/>
      <c r="R240" s="202"/>
      <c r="S240" s="203"/>
      <c r="T240" s="201"/>
      <c r="U240" s="202"/>
      <c r="V240" s="203"/>
      <c r="W240" s="201"/>
      <c r="X240" s="202"/>
      <c r="Y240" s="203"/>
      <c r="Z240" s="201"/>
      <c r="AA240" s="202"/>
      <c r="AB240" s="203"/>
      <c r="AC240" s="201"/>
      <c r="AD240" s="202"/>
      <c r="AE240" s="203"/>
      <c r="AF240" s="201"/>
      <c r="AG240" s="202"/>
      <c r="AH240" s="203"/>
      <c r="AI240" s="201"/>
      <c r="AJ240" s="202"/>
      <c r="AK240" s="203"/>
      <c r="AL240" s="204">
        <f t="shared" si="31"/>
        <v>0</v>
      </c>
      <c r="AM240" s="596">
        <f t="shared" si="30"/>
        <v>0</v>
      </c>
      <c r="AN240" s="590"/>
      <c r="AO240" s="236"/>
      <c r="AP240" s="237"/>
      <c r="AQ240" s="238"/>
      <c r="AR240" s="243"/>
      <c r="AS240" s="239"/>
      <c r="AT240" s="240"/>
      <c r="AU240" s="241"/>
      <c r="AV240" s="242"/>
    </row>
    <row r="241" spans="1:48" ht="17.5" customHeight="1" x14ac:dyDescent="0.2">
      <c r="A241" s="336">
        <v>45894</v>
      </c>
      <c r="B241" s="201"/>
      <c r="C241" s="202"/>
      <c r="D241" s="203"/>
      <c r="E241" s="201"/>
      <c r="F241" s="202"/>
      <c r="G241" s="203"/>
      <c r="H241" s="201"/>
      <c r="I241" s="202"/>
      <c r="J241" s="203"/>
      <c r="K241" s="201"/>
      <c r="L241" s="202"/>
      <c r="M241" s="203"/>
      <c r="N241" s="201"/>
      <c r="O241" s="202"/>
      <c r="P241" s="203"/>
      <c r="Q241" s="201"/>
      <c r="R241" s="202"/>
      <c r="S241" s="203"/>
      <c r="T241" s="201"/>
      <c r="U241" s="202"/>
      <c r="V241" s="203"/>
      <c r="W241" s="201"/>
      <c r="X241" s="202"/>
      <c r="Y241" s="203"/>
      <c r="Z241" s="201"/>
      <c r="AA241" s="202"/>
      <c r="AB241" s="203"/>
      <c r="AC241" s="201"/>
      <c r="AD241" s="202"/>
      <c r="AE241" s="203"/>
      <c r="AF241" s="201"/>
      <c r="AG241" s="202"/>
      <c r="AH241" s="203"/>
      <c r="AI241" s="201"/>
      <c r="AJ241" s="202"/>
      <c r="AK241" s="203"/>
      <c r="AL241" s="204">
        <f t="shared" si="31"/>
        <v>0</v>
      </c>
      <c r="AM241" s="596">
        <f t="shared" si="30"/>
        <v>0</v>
      </c>
      <c r="AN241" s="590"/>
      <c r="AO241" s="236"/>
      <c r="AP241" s="237"/>
      <c r="AQ241" s="238"/>
      <c r="AR241" s="243"/>
      <c r="AS241" s="239"/>
      <c r="AT241" s="240"/>
      <c r="AU241" s="241"/>
      <c r="AV241" s="242"/>
    </row>
    <row r="242" spans="1:48" ht="17.5" customHeight="1" x14ac:dyDescent="0.2">
      <c r="A242" s="336">
        <v>45895</v>
      </c>
      <c r="B242" s="201"/>
      <c r="C242" s="202"/>
      <c r="D242" s="203"/>
      <c r="E242" s="201"/>
      <c r="F242" s="202"/>
      <c r="G242" s="203"/>
      <c r="H242" s="201"/>
      <c r="I242" s="202"/>
      <c r="J242" s="203"/>
      <c r="K242" s="201"/>
      <c r="L242" s="202"/>
      <c r="M242" s="203"/>
      <c r="N242" s="201"/>
      <c r="O242" s="202"/>
      <c r="P242" s="203"/>
      <c r="Q242" s="201"/>
      <c r="R242" s="202"/>
      <c r="S242" s="203"/>
      <c r="T242" s="201"/>
      <c r="U242" s="202"/>
      <c r="V242" s="203"/>
      <c r="W242" s="201"/>
      <c r="X242" s="202"/>
      <c r="Y242" s="203"/>
      <c r="Z242" s="201"/>
      <c r="AA242" s="202"/>
      <c r="AB242" s="203"/>
      <c r="AC242" s="201"/>
      <c r="AD242" s="202"/>
      <c r="AE242" s="203"/>
      <c r="AF242" s="201"/>
      <c r="AG242" s="202"/>
      <c r="AH242" s="203"/>
      <c r="AI242" s="201"/>
      <c r="AJ242" s="202"/>
      <c r="AK242" s="203"/>
      <c r="AL242" s="204">
        <f t="shared" si="31"/>
        <v>0</v>
      </c>
      <c r="AM242" s="596">
        <f t="shared" si="30"/>
        <v>0</v>
      </c>
      <c r="AN242" s="590"/>
      <c r="AO242" s="236"/>
      <c r="AP242" s="237"/>
      <c r="AQ242" s="238"/>
      <c r="AR242" s="243"/>
      <c r="AS242" s="239"/>
      <c r="AT242" s="240"/>
      <c r="AU242" s="241"/>
      <c r="AV242" s="242"/>
    </row>
    <row r="243" spans="1:48" ht="17.5" customHeight="1" x14ac:dyDescent="0.2">
      <c r="A243" s="336">
        <v>45896</v>
      </c>
      <c r="B243" s="201"/>
      <c r="C243" s="202"/>
      <c r="D243" s="203"/>
      <c r="E243" s="201"/>
      <c r="F243" s="202"/>
      <c r="G243" s="203"/>
      <c r="H243" s="201"/>
      <c r="I243" s="202"/>
      <c r="J243" s="203"/>
      <c r="K243" s="201"/>
      <c r="L243" s="202"/>
      <c r="M243" s="203"/>
      <c r="N243" s="201"/>
      <c r="O243" s="202"/>
      <c r="P243" s="203"/>
      <c r="Q243" s="201"/>
      <c r="R243" s="202"/>
      <c r="S243" s="203"/>
      <c r="T243" s="201"/>
      <c r="U243" s="202"/>
      <c r="V243" s="203"/>
      <c r="W243" s="201"/>
      <c r="X243" s="202"/>
      <c r="Y243" s="203"/>
      <c r="Z243" s="201"/>
      <c r="AA243" s="202"/>
      <c r="AB243" s="203"/>
      <c r="AC243" s="201"/>
      <c r="AD243" s="202"/>
      <c r="AE243" s="203"/>
      <c r="AF243" s="201"/>
      <c r="AG243" s="202"/>
      <c r="AH243" s="203"/>
      <c r="AI243" s="201"/>
      <c r="AJ243" s="202"/>
      <c r="AK243" s="203"/>
      <c r="AL243" s="204">
        <f t="shared" si="31"/>
        <v>0</v>
      </c>
      <c r="AM243" s="596">
        <f t="shared" si="30"/>
        <v>0</v>
      </c>
      <c r="AN243" s="590"/>
      <c r="AO243" s="236"/>
      <c r="AP243" s="237"/>
      <c r="AQ243" s="238"/>
      <c r="AR243" s="243"/>
      <c r="AS243" s="239"/>
      <c r="AT243" s="240"/>
      <c r="AU243" s="241"/>
      <c r="AV243" s="242"/>
    </row>
    <row r="244" spans="1:48" ht="17.5" customHeight="1" x14ac:dyDescent="0.2">
      <c r="A244" s="336">
        <v>45897</v>
      </c>
      <c r="B244" s="201"/>
      <c r="C244" s="202"/>
      <c r="D244" s="203"/>
      <c r="E244" s="201"/>
      <c r="F244" s="202"/>
      <c r="G244" s="203"/>
      <c r="H244" s="201"/>
      <c r="I244" s="202"/>
      <c r="J244" s="203"/>
      <c r="K244" s="201"/>
      <c r="L244" s="202"/>
      <c r="M244" s="203"/>
      <c r="N244" s="201"/>
      <c r="O244" s="202"/>
      <c r="P244" s="203"/>
      <c r="Q244" s="201"/>
      <c r="R244" s="202"/>
      <c r="S244" s="203"/>
      <c r="T244" s="201"/>
      <c r="U244" s="202"/>
      <c r="V244" s="203"/>
      <c r="W244" s="201"/>
      <c r="X244" s="202"/>
      <c r="Y244" s="203"/>
      <c r="Z244" s="201"/>
      <c r="AA244" s="202"/>
      <c r="AB244" s="203"/>
      <c r="AC244" s="201"/>
      <c r="AD244" s="202"/>
      <c r="AE244" s="203"/>
      <c r="AF244" s="201"/>
      <c r="AG244" s="202"/>
      <c r="AH244" s="203"/>
      <c r="AI244" s="201"/>
      <c r="AJ244" s="202"/>
      <c r="AK244" s="203"/>
      <c r="AL244" s="204">
        <f t="shared" si="31"/>
        <v>0</v>
      </c>
      <c r="AM244" s="596">
        <f t="shared" si="30"/>
        <v>0</v>
      </c>
      <c r="AN244" s="590"/>
      <c r="AO244" s="236"/>
      <c r="AP244" s="237"/>
      <c r="AQ244" s="238"/>
      <c r="AR244" s="243"/>
      <c r="AS244" s="239"/>
      <c r="AT244" s="240"/>
      <c r="AU244" s="241"/>
      <c r="AV244" s="242"/>
    </row>
    <row r="245" spans="1:48" ht="17.5" customHeight="1" x14ac:dyDescent="0.2">
      <c r="A245" s="336">
        <v>45898</v>
      </c>
      <c r="B245" s="201"/>
      <c r="C245" s="202"/>
      <c r="D245" s="203"/>
      <c r="E245" s="201"/>
      <c r="F245" s="202"/>
      <c r="G245" s="203"/>
      <c r="H245" s="201"/>
      <c r="I245" s="202"/>
      <c r="J245" s="203"/>
      <c r="K245" s="201"/>
      <c r="L245" s="202"/>
      <c r="M245" s="203"/>
      <c r="N245" s="201"/>
      <c r="O245" s="202"/>
      <c r="P245" s="203"/>
      <c r="Q245" s="201"/>
      <c r="R245" s="202"/>
      <c r="S245" s="203"/>
      <c r="T245" s="201"/>
      <c r="U245" s="202"/>
      <c r="V245" s="203"/>
      <c r="W245" s="201"/>
      <c r="X245" s="202"/>
      <c r="Y245" s="203"/>
      <c r="Z245" s="201"/>
      <c r="AA245" s="202"/>
      <c r="AB245" s="203"/>
      <c r="AC245" s="201"/>
      <c r="AD245" s="202"/>
      <c r="AE245" s="203"/>
      <c r="AF245" s="201"/>
      <c r="AG245" s="202"/>
      <c r="AH245" s="203"/>
      <c r="AI245" s="201"/>
      <c r="AJ245" s="202"/>
      <c r="AK245" s="203"/>
      <c r="AL245" s="204">
        <f t="shared" si="31"/>
        <v>0</v>
      </c>
      <c r="AM245" s="596">
        <f t="shared" si="30"/>
        <v>0</v>
      </c>
      <c r="AN245" s="590"/>
      <c r="AO245" s="236"/>
      <c r="AP245" s="237"/>
      <c r="AQ245" s="238"/>
      <c r="AR245" s="243"/>
      <c r="AS245" s="239"/>
      <c r="AT245" s="240"/>
      <c r="AU245" s="241"/>
      <c r="AV245" s="242"/>
    </row>
    <row r="246" spans="1:48" ht="17.5" customHeight="1" x14ac:dyDescent="0.2">
      <c r="A246" s="336">
        <v>45899</v>
      </c>
      <c r="B246" s="201"/>
      <c r="C246" s="202"/>
      <c r="D246" s="203"/>
      <c r="E246" s="201"/>
      <c r="F246" s="202"/>
      <c r="G246" s="203"/>
      <c r="H246" s="201"/>
      <c r="I246" s="202"/>
      <c r="J246" s="203"/>
      <c r="K246" s="201"/>
      <c r="L246" s="202"/>
      <c r="M246" s="203"/>
      <c r="N246" s="201"/>
      <c r="O246" s="202"/>
      <c r="P246" s="203"/>
      <c r="Q246" s="201"/>
      <c r="R246" s="202"/>
      <c r="S246" s="203"/>
      <c r="T246" s="201"/>
      <c r="U246" s="202"/>
      <c r="V246" s="203"/>
      <c r="W246" s="201"/>
      <c r="X246" s="202"/>
      <c r="Y246" s="203"/>
      <c r="Z246" s="201"/>
      <c r="AA246" s="202"/>
      <c r="AB246" s="203"/>
      <c r="AC246" s="201"/>
      <c r="AD246" s="202"/>
      <c r="AE246" s="203"/>
      <c r="AF246" s="201"/>
      <c r="AG246" s="202"/>
      <c r="AH246" s="203"/>
      <c r="AI246" s="201"/>
      <c r="AJ246" s="202"/>
      <c r="AK246" s="203"/>
      <c r="AL246" s="204">
        <f t="shared" si="31"/>
        <v>0</v>
      </c>
      <c r="AM246" s="596">
        <f t="shared" si="30"/>
        <v>0</v>
      </c>
      <c r="AN246" s="590"/>
      <c r="AO246" s="236"/>
      <c r="AP246" s="237"/>
      <c r="AQ246" s="238"/>
      <c r="AR246" s="243"/>
      <c r="AS246" s="239"/>
      <c r="AT246" s="240"/>
      <c r="AU246" s="241"/>
      <c r="AV246" s="242"/>
    </row>
    <row r="247" spans="1:48" ht="17.5" customHeight="1" x14ac:dyDescent="0.2">
      <c r="A247" s="336">
        <v>45900</v>
      </c>
      <c r="B247" s="201"/>
      <c r="C247" s="202"/>
      <c r="D247" s="203"/>
      <c r="E247" s="201"/>
      <c r="F247" s="202"/>
      <c r="G247" s="203"/>
      <c r="H247" s="201"/>
      <c r="I247" s="202"/>
      <c r="J247" s="203"/>
      <c r="K247" s="201"/>
      <c r="L247" s="202"/>
      <c r="M247" s="203"/>
      <c r="N247" s="201"/>
      <c r="O247" s="202"/>
      <c r="P247" s="203"/>
      <c r="Q247" s="201"/>
      <c r="R247" s="202"/>
      <c r="S247" s="203"/>
      <c r="T247" s="201"/>
      <c r="U247" s="202"/>
      <c r="V247" s="203"/>
      <c r="W247" s="201"/>
      <c r="X247" s="202"/>
      <c r="Y247" s="203"/>
      <c r="Z247" s="201"/>
      <c r="AA247" s="202"/>
      <c r="AB247" s="203"/>
      <c r="AC247" s="201"/>
      <c r="AD247" s="202"/>
      <c r="AE247" s="203"/>
      <c r="AF247" s="201"/>
      <c r="AG247" s="202"/>
      <c r="AH247" s="203"/>
      <c r="AI247" s="201"/>
      <c r="AJ247" s="202"/>
      <c r="AK247" s="203"/>
      <c r="AL247" s="204">
        <f t="shared" si="31"/>
        <v>0</v>
      </c>
      <c r="AM247" s="596">
        <f t="shared" si="30"/>
        <v>0</v>
      </c>
      <c r="AN247" s="590"/>
      <c r="AO247" s="236"/>
      <c r="AP247" s="237"/>
      <c r="AQ247" s="238"/>
      <c r="AR247" s="243"/>
      <c r="AS247" s="239"/>
      <c r="AT247" s="240"/>
      <c r="AU247" s="241"/>
      <c r="AV247" s="242"/>
    </row>
    <row r="248" spans="1:48" ht="17.5" customHeight="1" x14ac:dyDescent="0.2">
      <c r="A248" s="602">
        <v>45901</v>
      </c>
      <c r="B248" s="201"/>
      <c r="C248" s="202"/>
      <c r="D248" s="203"/>
      <c r="E248" s="201"/>
      <c r="F248" s="202"/>
      <c r="G248" s="203"/>
      <c r="H248" s="201"/>
      <c r="I248" s="202"/>
      <c r="J248" s="203"/>
      <c r="K248" s="201"/>
      <c r="L248" s="202"/>
      <c r="M248" s="203"/>
      <c r="N248" s="201"/>
      <c r="O248" s="202"/>
      <c r="P248" s="203"/>
      <c r="Q248" s="201"/>
      <c r="R248" s="202"/>
      <c r="S248" s="203"/>
      <c r="T248" s="201"/>
      <c r="U248" s="202"/>
      <c r="V248" s="203"/>
      <c r="W248" s="201"/>
      <c r="X248" s="202"/>
      <c r="Y248" s="203"/>
      <c r="Z248" s="201"/>
      <c r="AA248" s="202"/>
      <c r="AB248" s="203"/>
      <c r="AC248" s="201"/>
      <c r="AD248" s="202"/>
      <c r="AE248" s="203"/>
      <c r="AF248" s="201"/>
      <c r="AG248" s="202"/>
      <c r="AH248" s="203"/>
      <c r="AI248" s="201"/>
      <c r="AJ248" s="202"/>
      <c r="AK248" s="203"/>
      <c r="AL248" s="204">
        <f t="shared" si="31"/>
        <v>0</v>
      </c>
      <c r="AM248" s="596">
        <f t="shared" si="30"/>
        <v>0</v>
      </c>
      <c r="AN248" s="590"/>
      <c r="AO248" s="236"/>
      <c r="AP248" s="237"/>
      <c r="AQ248" s="238"/>
      <c r="AR248" s="243"/>
      <c r="AS248" s="239"/>
      <c r="AT248" s="240"/>
      <c r="AU248" s="241"/>
      <c r="AV248" s="242"/>
    </row>
    <row r="249" spans="1:48" ht="17.5" customHeight="1" x14ac:dyDescent="0.2">
      <c r="A249" s="602">
        <v>45902</v>
      </c>
      <c r="B249" s="201"/>
      <c r="C249" s="202"/>
      <c r="D249" s="203"/>
      <c r="E249" s="201"/>
      <c r="F249" s="202"/>
      <c r="G249" s="203"/>
      <c r="H249" s="201"/>
      <c r="I249" s="202"/>
      <c r="J249" s="203"/>
      <c r="K249" s="201"/>
      <c r="L249" s="202"/>
      <c r="M249" s="203"/>
      <c r="N249" s="201"/>
      <c r="O249" s="202"/>
      <c r="P249" s="203"/>
      <c r="Q249" s="201"/>
      <c r="R249" s="202"/>
      <c r="S249" s="203"/>
      <c r="T249" s="201"/>
      <c r="U249" s="202"/>
      <c r="V249" s="203"/>
      <c r="W249" s="201"/>
      <c r="X249" s="202"/>
      <c r="Y249" s="203"/>
      <c r="Z249" s="201"/>
      <c r="AA249" s="202"/>
      <c r="AB249" s="203"/>
      <c r="AC249" s="201"/>
      <c r="AD249" s="202"/>
      <c r="AE249" s="203"/>
      <c r="AF249" s="201"/>
      <c r="AG249" s="202"/>
      <c r="AH249" s="203"/>
      <c r="AI249" s="201"/>
      <c r="AJ249" s="202"/>
      <c r="AK249" s="203"/>
      <c r="AL249" s="204">
        <f t="shared" si="31"/>
        <v>0</v>
      </c>
      <c r="AM249" s="596">
        <f t="shared" si="30"/>
        <v>0</v>
      </c>
      <c r="AN249" s="590"/>
      <c r="AO249" s="236"/>
      <c r="AP249" s="237"/>
      <c r="AQ249" s="238"/>
      <c r="AR249" s="243"/>
      <c r="AS249" s="239"/>
      <c r="AT249" s="240"/>
      <c r="AU249" s="241"/>
      <c r="AV249" s="242"/>
    </row>
    <row r="250" spans="1:48" ht="17.5" customHeight="1" x14ac:dyDescent="0.2">
      <c r="A250" s="602">
        <v>45903</v>
      </c>
      <c r="B250" s="201"/>
      <c r="C250" s="202"/>
      <c r="D250" s="203"/>
      <c r="E250" s="201"/>
      <c r="F250" s="202"/>
      <c r="G250" s="203"/>
      <c r="H250" s="201"/>
      <c r="I250" s="202"/>
      <c r="J250" s="203"/>
      <c r="K250" s="201"/>
      <c r="L250" s="202"/>
      <c r="M250" s="203"/>
      <c r="N250" s="201"/>
      <c r="O250" s="202"/>
      <c r="P250" s="203"/>
      <c r="Q250" s="201"/>
      <c r="R250" s="202"/>
      <c r="S250" s="203"/>
      <c r="T250" s="201"/>
      <c r="U250" s="202"/>
      <c r="V250" s="203"/>
      <c r="W250" s="201"/>
      <c r="X250" s="202"/>
      <c r="Y250" s="203"/>
      <c r="Z250" s="201"/>
      <c r="AA250" s="202"/>
      <c r="AB250" s="203"/>
      <c r="AC250" s="201"/>
      <c r="AD250" s="202"/>
      <c r="AE250" s="203"/>
      <c r="AF250" s="201"/>
      <c r="AG250" s="202"/>
      <c r="AH250" s="203"/>
      <c r="AI250" s="201"/>
      <c r="AJ250" s="202"/>
      <c r="AK250" s="203"/>
      <c r="AL250" s="204">
        <f t="shared" si="31"/>
        <v>0</v>
      </c>
      <c r="AM250" s="596">
        <f t="shared" si="30"/>
        <v>0</v>
      </c>
      <c r="AN250" s="590"/>
      <c r="AO250" s="236"/>
      <c r="AP250" s="237"/>
      <c r="AQ250" s="238"/>
      <c r="AR250" s="243"/>
      <c r="AS250" s="239"/>
      <c r="AT250" s="240"/>
      <c r="AU250" s="241"/>
      <c r="AV250" s="242"/>
    </row>
    <row r="251" spans="1:48" ht="17.5" customHeight="1" x14ac:dyDescent="0.2">
      <c r="A251" s="602">
        <v>45904</v>
      </c>
      <c r="B251" s="201"/>
      <c r="C251" s="202"/>
      <c r="D251" s="203"/>
      <c r="E251" s="201"/>
      <c r="F251" s="202"/>
      <c r="G251" s="203"/>
      <c r="H251" s="201"/>
      <c r="I251" s="202"/>
      <c r="J251" s="203"/>
      <c r="K251" s="201"/>
      <c r="L251" s="202"/>
      <c r="M251" s="203"/>
      <c r="N251" s="201"/>
      <c r="O251" s="202"/>
      <c r="P251" s="203"/>
      <c r="Q251" s="201"/>
      <c r="R251" s="202"/>
      <c r="S251" s="203"/>
      <c r="T251" s="201"/>
      <c r="U251" s="202"/>
      <c r="V251" s="203"/>
      <c r="W251" s="201"/>
      <c r="X251" s="202"/>
      <c r="Y251" s="203"/>
      <c r="Z251" s="201"/>
      <c r="AA251" s="202"/>
      <c r="AB251" s="203"/>
      <c r="AC251" s="201"/>
      <c r="AD251" s="202"/>
      <c r="AE251" s="203"/>
      <c r="AF251" s="201"/>
      <c r="AG251" s="202"/>
      <c r="AH251" s="203"/>
      <c r="AI251" s="201"/>
      <c r="AJ251" s="202"/>
      <c r="AK251" s="203"/>
      <c r="AL251" s="204">
        <f t="shared" si="31"/>
        <v>0</v>
      </c>
      <c r="AM251" s="596">
        <f t="shared" si="30"/>
        <v>0</v>
      </c>
      <c r="AN251" s="590"/>
      <c r="AO251" s="236"/>
      <c r="AP251" s="237"/>
      <c r="AQ251" s="238"/>
      <c r="AR251" s="243"/>
      <c r="AS251" s="239"/>
      <c r="AT251" s="240"/>
      <c r="AU251" s="241"/>
      <c r="AV251" s="242"/>
    </row>
    <row r="252" spans="1:48" ht="17.5" customHeight="1" x14ac:dyDescent="0.2">
      <c r="A252" s="602">
        <v>45905</v>
      </c>
      <c r="B252" s="201"/>
      <c r="C252" s="202"/>
      <c r="D252" s="203"/>
      <c r="E252" s="201"/>
      <c r="F252" s="202"/>
      <c r="G252" s="203"/>
      <c r="H252" s="201"/>
      <c r="I252" s="202"/>
      <c r="J252" s="203"/>
      <c r="K252" s="201"/>
      <c r="L252" s="202"/>
      <c r="M252" s="203"/>
      <c r="N252" s="201"/>
      <c r="O252" s="202"/>
      <c r="P252" s="203"/>
      <c r="Q252" s="201"/>
      <c r="R252" s="202"/>
      <c r="S252" s="203"/>
      <c r="T252" s="201"/>
      <c r="U252" s="202"/>
      <c r="V252" s="203"/>
      <c r="W252" s="201"/>
      <c r="X252" s="202"/>
      <c r="Y252" s="203"/>
      <c r="Z252" s="201"/>
      <c r="AA252" s="202"/>
      <c r="AB252" s="203"/>
      <c r="AC252" s="201"/>
      <c r="AD252" s="202"/>
      <c r="AE252" s="203"/>
      <c r="AF252" s="201"/>
      <c r="AG252" s="202"/>
      <c r="AH252" s="203"/>
      <c r="AI252" s="201"/>
      <c r="AJ252" s="202"/>
      <c r="AK252" s="203"/>
      <c r="AL252" s="204">
        <f t="shared" si="31"/>
        <v>0</v>
      </c>
      <c r="AM252" s="596">
        <f t="shared" si="30"/>
        <v>0</v>
      </c>
      <c r="AN252" s="590"/>
      <c r="AO252" s="236"/>
      <c r="AP252" s="237"/>
      <c r="AQ252" s="238"/>
      <c r="AR252" s="243"/>
      <c r="AS252" s="239"/>
      <c r="AT252" s="240"/>
      <c r="AU252" s="241"/>
      <c r="AV252" s="242"/>
    </row>
    <row r="253" spans="1:48" ht="17.5" customHeight="1" x14ac:dyDescent="0.2">
      <c r="A253" s="602">
        <v>45906</v>
      </c>
      <c r="B253" s="201"/>
      <c r="C253" s="202"/>
      <c r="D253" s="203"/>
      <c r="E253" s="201"/>
      <c r="F253" s="202"/>
      <c r="G253" s="203"/>
      <c r="H253" s="201"/>
      <c r="I253" s="202"/>
      <c r="J253" s="203"/>
      <c r="K253" s="201"/>
      <c r="L253" s="202"/>
      <c r="M253" s="203"/>
      <c r="N253" s="201"/>
      <c r="O253" s="202"/>
      <c r="P253" s="203"/>
      <c r="Q253" s="201"/>
      <c r="R253" s="202"/>
      <c r="S253" s="203"/>
      <c r="T253" s="201"/>
      <c r="U253" s="202"/>
      <c r="V253" s="203"/>
      <c r="W253" s="201"/>
      <c r="X253" s="202"/>
      <c r="Y253" s="203"/>
      <c r="Z253" s="201"/>
      <c r="AA253" s="202"/>
      <c r="AB253" s="203"/>
      <c r="AC253" s="201"/>
      <c r="AD253" s="202"/>
      <c r="AE253" s="203"/>
      <c r="AF253" s="201"/>
      <c r="AG253" s="202"/>
      <c r="AH253" s="203"/>
      <c r="AI253" s="201"/>
      <c r="AJ253" s="202"/>
      <c r="AK253" s="203"/>
      <c r="AL253" s="204">
        <f t="shared" si="31"/>
        <v>0</v>
      </c>
      <c r="AM253" s="596">
        <f t="shared" si="30"/>
        <v>0</v>
      </c>
      <c r="AN253" s="590"/>
      <c r="AO253" s="236"/>
      <c r="AP253" s="237"/>
      <c r="AQ253" s="238"/>
      <c r="AR253" s="243"/>
      <c r="AS253" s="239"/>
      <c r="AT253" s="240"/>
      <c r="AU253" s="241"/>
      <c r="AV253" s="242"/>
    </row>
    <row r="254" spans="1:48" ht="17.5" customHeight="1" x14ac:dyDescent="0.2">
      <c r="A254" s="602">
        <v>45907</v>
      </c>
      <c r="B254" s="201"/>
      <c r="C254" s="202"/>
      <c r="D254" s="203"/>
      <c r="E254" s="201"/>
      <c r="F254" s="202"/>
      <c r="G254" s="203"/>
      <c r="H254" s="201"/>
      <c r="I254" s="202"/>
      <c r="J254" s="203"/>
      <c r="K254" s="201"/>
      <c r="L254" s="202"/>
      <c r="M254" s="203"/>
      <c r="N254" s="201"/>
      <c r="O254" s="202"/>
      <c r="P254" s="203"/>
      <c r="Q254" s="201"/>
      <c r="R254" s="202"/>
      <c r="S254" s="203"/>
      <c r="T254" s="201"/>
      <c r="U254" s="202"/>
      <c r="V254" s="203"/>
      <c r="W254" s="201"/>
      <c r="X254" s="202"/>
      <c r="Y254" s="203"/>
      <c r="Z254" s="201"/>
      <c r="AA254" s="202"/>
      <c r="AB254" s="203"/>
      <c r="AC254" s="201"/>
      <c r="AD254" s="202"/>
      <c r="AE254" s="203"/>
      <c r="AF254" s="201"/>
      <c r="AG254" s="202"/>
      <c r="AH254" s="203"/>
      <c r="AI254" s="201"/>
      <c r="AJ254" s="202"/>
      <c r="AK254" s="203"/>
      <c r="AL254" s="204">
        <f t="shared" si="31"/>
        <v>0</v>
      </c>
      <c r="AM254" s="596">
        <f t="shared" si="30"/>
        <v>0</v>
      </c>
      <c r="AN254" s="590"/>
      <c r="AO254" s="236"/>
      <c r="AP254" s="237"/>
      <c r="AQ254" s="238"/>
      <c r="AR254" s="243"/>
      <c r="AS254" s="239"/>
      <c r="AT254" s="240"/>
      <c r="AU254" s="241"/>
      <c r="AV254" s="242"/>
    </row>
    <row r="255" spans="1:48" ht="17.5" customHeight="1" x14ac:dyDescent="0.2">
      <c r="A255" s="602">
        <v>45908</v>
      </c>
      <c r="B255" s="201"/>
      <c r="C255" s="202"/>
      <c r="D255" s="203"/>
      <c r="E255" s="201"/>
      <c r="F255" s="202"/>
      <c r="G255" s="203"/>
      <c r="H255" s="201"/>
      <c r="I255" s="202"/>
      <c r="J255" s="203"/>
      <c r="K255" s="201"/>
      <c r="L255" s="202"/>
      <c r="M255" s="203"/>
      <c r="N255" s="201"/>
      <c r="O255" s="202"/>
      <c r="P255" s="203"/>
      <c r="Q255" s="201"/>
      <c r="R255" s="202"/>
      <c r="S255" s="203"/>
      <c r="T255" s="201"/>
      <c r="U255" s="202"/>
      <c r="V255" s="203"/>
      <c r="W255" s="201"/>
      <c r="X255" s="202"/>
      <c r="Y255" s="203"/>
      <c r="Z255" s="201"/>
      <c r="AA255" s="202"/>
      <c r="AB255" s="203"/>
      <c r="AC255" s="201"/>
      <c r="AD255" s="202"/>
      <c r="AE255" s="203"/>
      <c r="AF255" s="201"/>
      <c r="AG255" s="202"/>
      <c r="AH255" s="203"/>
      <c r="AI255" s="201"/>
      <c r="AJ255" s="202"/>
      <c r="AK255" s="203"/>
      <c r="AL255" s="204">
        <f t="shared" si="31"/>
        <v>0</v>
      </c>
      <c r="AM255" s="596">
        <f t="shared" si="30"/>
        <v>0</v>
      </c>
      <c r="AN255" s="590"/>
      <c r="AO255" s="236"/>
      <c r="AP255" s="237"/>
      <c r="AQ255" s="238"/>
      <c r="AR255" s="243"/>
      <c r="AS255" s="239"/>
      <c r="AT255" s="240"/>
      <c r="AU255" s="241"/>
      <c r="AV255" s="242"/>
    </row>
    <row r="256" spans="1:48" ht="17.5" customHeight="1" x14ac:dyDescent="0.2">
      <c r="A256" s="602">
        <v>45909</v>
      </c>
      <c r="B256" s="201"/>
      <c r="C256" s="202"/>
      <c r="D256" s="203"/>
      <c r="E256" s="201"/>
      <c r="F256" s="202"/>
      <c r="G256" s="203"/>
      <c r="H256" s="201"/>
      <c r="I256" s="202"/>
      <c r="J256" s="203"/>
      <c r="K256" s="201"/>
      <c r="L256" s="202"/>
      <c r="M256" s="203"/>
      <c r="N256" s="201"/>
      <c r="O256" s="202"/>
      <c r="P256" s="203"/>
      <c r="Q256" s="201"/>
      <c r="R256" s="202"/>
      <c r="S256" s="203"/>
      <c r="T256" s="201"/>
      <c r="U256" s="202"/>
      <c r="V256" s="203"/>
      <c r="W256" s="201"/>
      <c r="X256" s="202"/>
      <c r="Y256" s="203"/>
      <c r="Z256" s="201"/>
      <c r="AA256" s="202"/>
      <c r="AB256" s="203"/>
      <c r="AC256" s="201"/>
      <c r="AD256" s="202"/>
      <c r="AE256" s="203"/>
      <c r="AF256" s="201"/>
      <c r="AG256" s="202"/>
      <c r="AH256" s="203"/>
      <c r="AI256" s="201"/>
      <c r="AJ256" s="202"/>
      <c r="AK256" s="203"/>
      <c r="AL256" s="204">
        <f t="shared" si="31"/>
        <v>0</v>
      </c>
      <c r="AM256" s="596">
        <f t="shared" si="30"/>
        <v>0</v>
      </c>
      <c r="AN256" s="590"/>
      <c r="AO256" s="236"/>
      <c r="AP256" s="237"/>
      <c r="AQ256" s="238"/>
      <c r="AR256" s="243"/>
      <c r="AS256" s="239"/>
      <c r="AT256" s="240"/>
      <c r="AU256" s="241"/>
      <c r="AV256" s="242"/>
    </row>
    <row r="257" spans="1:48" ht="17.5" customHeight="1" x14ac:dyDescent="0.2">
      <c r="A257" s="602">
        <v>45910</v>
      </c>
      <c r="B257" s="201"/>
      <c r="C257" s="202"/>
      <c r="D257" s="203"/>
      <c r="E257" s="201"/>
      <c r="F257" s="202"/>
      <c r="G257" s="203"/>
      <c r="H257" s="201"/>
      <c r="I257" s="202"/>
      <c r="J257" s="203"/>
      <c r="K257" s="201"/>
      <c r="L257" s="202"/>
      <c r="M257" s="203"/>
      <c r="N257" s="201"/>
      <c r="O257" s="202"/>
      <c r="P257" s="203"/>
      <c r="Q257" s="201"/>
      <c r="R257" s="202"/>
      <c r="S257" s="203"/>
      <c r="T257" s="201"/>
      <c r="U257" s="202"/>
      <c r="V257" s="203"/>
      <c r="W257" s="201"/>
      <c r="X257" s="202"/>
      <c r="Y257" s="203"/>
      <c r="Z257" s="201"/>
      <c r="AA257" s="202"/>
      <c r="AB257" s="203"/>
      <c r="AC257" s="201"/>
      <c r="AD257" s="202"/>
      <c r="AE257" s="203"/>
      <c r="AF257" s="201"/>
      <c r="AG257" s="202"/>
      <c r="AH257" s="203"/>
      <c r="AI257" s="201"/>
      <c r="AJ257" s="202"/>
      <c r="AK257" s="203"/>
      <c r="AL257" s="204">
        <f t="shared" si="31"/>
        <v>0</v>
      </c>
      <c r="AM257" s="596">
        <f t="shared" si="30"/>
        <v>0</v>
      </c>
      <c r="AN257" s="590"/>
      <c r="AO257" s="236"/>
      <c r="AP257" s="237"/>
      <c r="AQ257" s="238"/>
      <c r="AR257" s="243"/>
      <c r="AS257" s="239"/>
      <c r="AT257" s="240"/>
      <c r="AU257" s="241"/>
      <c r="AV257" s="242"/>
    </row>
    <row r="258" spans="1:48" ht="17.5" customHeight="1" x14ac:dyDescent="0.2">
      <c r="A258" s="602">
        <v>45911</v>
      </c>
      <c r="B258" s="201"/>
      <c r="C258" s="202"/>
      <c r="D258" s="203"/>
      <c r="E258" s="201"/>
      <c r="F258" s="202"/>
      <c r="G258" s="203"/>
      <c r="H258" s="201"/>
      <c r="I258" s="202"/>
      <c r="J258" s="203"/>
      <c r="K258" s="201"/>
      <c r="L258" s="202"/>
      <c r="M258" s="203"/>
      <c r="N258" s="201"/>
      <c r="O258" s="202"/>
      <c r="P258" s="203"/>
      <c r="Q258" s="201"/>
      <c r="R258" s="202"/>
      <c r="S258" s="203"/>
      <c r="T258" s="201"/>
      <c r="U258" s="202"/>
      <c r="V258" s="203"/>
      <c r="W258" s="201"/>
      <c r="X258" s="202"/>
      <c r="Y258" s="203"/>
      <c r="Z258" s="201"/>
      <c r="AA258" s="202"/>
      <c r="AB258" s="203"/>
      <c r="AC258" s="201"/>
      <c r="AD258" s="202"/>
      <c r="AE258" s="203"/>
      <c r="AF258" s="201"/>
      <c r="AG258" s="202"/>
      <c r="AH258" s="203"/>
      <c r="AI258" s="201"/>
      <c r="AJ258" s="202"/>
      <c r="AK258" s="203"/>
      <c r="AL258" s="204">
        <f t="shared" si="31"/>
        <v>0</v>
      </c>
      <c r="AM258" s="596">
        <f t="shared" si="30"/>
        <v>0</v>
      </c>
      <c r="AN258" s="590"/>
      <c r="AO258" s="236"/>
      <c r="AP258" s="237"/>
      <c r="AQ258" s="238"/>
      <c r="AR258" s="243"/>
      <c r="AS258" s="239"/>
      <c r="AT258" s="240"/>
      <c r="AU258" s="241"/>
      <c r="AV258" s="242"/>
    </row>
    <row r="259" spans="1:48" ht="17.5" customHeight="1" x14ac:dyDescent="0.2">
      <c r="A259" s="602">
        <v>45912</v>
      </c>
      <c r="B259" s="201"/>
      <c r="C259" s="202"/>
      <c r="D259" s="203"/>
      <c r="E259" s="201"/>
      <c r="F259" s="202"/>
      <c r="G259" s="203"/>
      <c r="H259" s="201"/>
      <c r="I259" s="202"/>
      <c r="J259" s="203"/>
      <c r="K259" s="201"/>
      <c r="L259" s="202"/>
      <c r="M259" s="203"/>
      <c r="N259" s="201"/>
      <c r="O259" s="202"/>
      <c r="P259" s="203"/>
      <c r="Q259" s="201"/>
      <c r="R259" s="202"/>
      <c r="S259" s="203"/>
      <c r="T259" s="201"/>
      <c r="U259" s="202"/>
      <c r="V259" s="203"/>
      <c r="W259" s="201"/>
      <c r="X259" s="202"/>
      <c r="Y259" s="203"/>
      <c r="Z259" s="201"/>
      <c r="AA259" s="202"/>
      <c r="AB259" s="203"/>
      <c r="AC259" s="201"/>
      <c r="AD259" s="202"/>
      <c r="AE259" s="203"/>
      <c r="AF259" s="201"/>
      <c r="AG259" s="202"/>
      <c r="AH259" s="203"/>
      <c r="AI259" s="201"/>
      <c r="AJ259" s="202"/>
      <c r="AK259" s="203"/>
      <c r="AL259" s="204">
        <f t="shared" si="31"/>
        <v>0</v>
      </c>
      <c r="AM259" s="596">
        <f t="shared" si="30"/>
        <v>0</v>
      </c>
      <c r="AN259" s="590"/>
      <c r="AO259" s="236"/>
      <c r="AP259" s="237"/>
      <c r="AQ259" s="238"/>
      <c r="AR259" s="243"/>
      <c r="AS259" s="239"/>
      <c r="AT259" s="240"/>
      <c r="AU259" s="241"/>
      <c r="AV259" s="242"/>
    </row>
    <row r="260" spans="1:48" ht="17.5" customHeight="1" x14ac:dyDescent="0.2">
      <c r="A260" s="602">
        <v>45913</v>
      </c>
      <c r="B260" s="201"/>
      <c r="C260" s="202"/>
      <c r="D260" s="203"/>
      <c r="E260" s="201"/>
      <c r="F260" s="202"/>
      <c r="G260" s="203"/>
      <c r="H260" s="201"/>
      <c r="I260" s="202"/>
      <c r="J260" s="203"/>
      <c r="K260" s="201"/>
      <c r="L260" s="202"/>
      <c r="M260" s="203"/>
      <c r="N260" s="201"/>
      <c r="O260" s="202"/>
      <c r="P260" s="203"/>
      <c r="Q260" s="201"/>
      <c r="R260" s="202"/>
      <c r="S260" s="203"/>
      <c r="T260" s="201"/>
      <c r="U260" s="202"/>
      <c r="V260" s="203"/>
      <c r="W260" s="201"/>
      <c r="X260" s="202"/>
      <c r="Y260" s="203"/>
      <c r="Z260" s="201"/>
      <c r="AA260" s="202"/>
      <c r="AB260" s="203"/>
      <c r="AC260" s="201"/>
      <c r="AD260" s="202"/>
      <c r="AE260" s="203"/>
      <c r="AF260" s="201"/>
      <c r="AG260" s="202"/>
      <c r="AH260" s="203"/>
      <c r="AI260" s="201"/>
      <c r="AJ260" s="202"/>
      <c r="AK260" s="203"/>
      <c r="AL260" s="204">
        <f t="shared" si="31"/>
        <v>0</v>
      </c>
      <c r="AM260" s="596">
        <f t="shared" si="30"/>
        <v>0</v>
      </c>
      <c r="AN260" s="590"/>
      <c r="AO260" s="236"/>
      <c r="AP260" s="237"/>
      <c r="AQ260" s="238"/>
      <c r="AR260" s="243"/>
      <c r="AS260" s="239"/>
      <c r="AT260" s="240"/>
      <c r="AU260" s="241"/>
      <c r="AV260" s="242"/>
    </row>
    <row r="261" spans="1:48" ht="17.5" customHeight="1" x14ac:dyDescent="0.2">
      <c r="A261" s="602">
        <v>45914</v>
      </c>
      <c r="B261" s="201"/>
      <c r="C261" s="202"/>
      <c r="D261" s="203"/>
      <c r="E261" s="201"/>
      <c r="F261" s="202"/>
      <c r="G261" s="203"/>
      <c r="H261" s="201"/>
      <c r="I261" s="202"/>
      <c r="J261" s="203"/>
      <c r="K261" s="201"/>
      <c r="L261" s="202"/>
      <c r="M261" s="203"/>
      <c r="N261" s="201"/>
      <c r="O261" s="202"/>
      <c r="P261" s="203"/>
      <c r="Q261" s="201"/>
      <c r="R261" s="202"/>
      <c r="S261" s="203"/>
      <c r="T261" s="201"/>
      <c r="U261" s="202"/>
      <c r="V261" s="203"/>
      <c r="W261" s="201"/>
      <c r="X261" s="202"/>
      <c r="Y261" s="203"/>
      <c r="Z261" s="201"/>
      <c r="AA261" s="202"/>
      <c r="AB261" s="203"/>
      <c r="AC261" s="201"/>
      <c r="AD261" s="202"/>
      <c r="AE261" s="203"/>
      <c r="AF261" s="201"/>
      <c r="AG261" s="202"/>
      <c r="AH261" s="203"/>
      <c r="AI261" s="201"/>
      <c r="AJ261" s="202"/>
      <c r="AK261" s="203"/>
      <c r="AL261" s="204">
        <f t="shared" si="31"/>
        <v>0</v>
      </c>
      <c r="AM261" s="596">
        <f t="shared" ref="AM261:AM324" si="32">SUM(AN262:AQ627)</f>
        <v>0</v>
      </c>
      <c r="AN261" s="590"/>
      <c r="AO261" s="236"/>
      <c r="AP261" s="237"/>
      <c r="AQ261" s="238"/>
      <c r="AR261" s="243"/>
      <c r="AS261" s="239"/>
      <c r="AT261" s="240"/>
      <c r="AU261" s="241"/>
      <c r="AV261" s="242"/>
    </row>
    <row r="262" spans="1:48" ht="17.5" customHeight="1" x14ac:dyDescent="0.2">
      <c r="A262" s="602">
        <v>45915</v>
      </c>
      <c r="B262" s="201"/>
      <c r="C262" s="202"/>
      <c r="D262" s="203"/>
      <c r="E262" s="201"/>
      <c r="F262" s="202"/>
      <c r="G262" s="203"/>
      <c r="H262" s="201"/>
      <c r="I262" s="202"/>
      <c r="J262" s="203"/>
      <c r="K262" s="201"/>
      <c r="L262" s="202"/>
      <c r="M262" s="203"/>
      <c r="N262" s="201"/>
      <c r="O262" s="202"/>
      <c r="P262" s="203"/>
      <c r="Q262" s="201"/>
      <c r="R262" s="202"/>
      <c r="S262" s="203"/>
      <c r="T262" s="201"/>
      <c r="U262" s="202"/>
      <c r="V262" s="203"/>
      <c r="W262" s="201"/>
      <c r="X262" s="202"/>
      <c r="Y262" s="203"/>
      <c r="Z262" s="201"/>
      <c r="AA262" s="202"/>
      <c r="AB262" s="203"/>
      <c r="AC262" s="201"/>
      <c r="AD262" s="202"/>
      <c r="AE262" s="203"/>
      <c r="AF262" s="201"/>
      <c r="AG262" s="202"/>
      <c r="AH262" s="203"/>
      <c r="AI262" s="201"/>
      <c r="AJ262" s="202"/>
      <c r="AK262" s="203"/>
      <c r="AL262" s="204">
        <f t="shared" ref="AL262:AL325" si="33">SUM(B262:AK262)</f>
        <v>0</v>
      </c>
      <c r="AM262" s="596">
        <f t="shared" si="32"/>
        <v>0</v>
      </c>
      <c r="AN262" s="590"/>
      <c r="AO262" s="236"/>
      <c r="AP262" s="237"/>
      <c r="AQ262" s="238"/>
      <c r="AR262" s="243"/>
      <c r="AS262" s="239"/>
      <c r="AT262" s="240"/>
      <c r="AU262" s="241"/>
      <c r="AV262" s="242"/>
    </row>
    <row r="263" spans="1:48" ht="17.5" customHeight="1" x14ac:dyDescent="0.2">
      <c r="A263" s="602">
        <v>45916</v>
      </c>
      <c r="B263" s="201"/>
      <c r="C263" s="202"/>
      <c r="D263" s="203"/>
      <c r="E263" s="201"/>
      <c r="F263" s="202"/>
      <c r="G263" s="203"/>
      <c r="H263" s="201"/>
      <c r="I263" s="202"/>
      <c r="J263" s="203"/>
      <c r="K263" s="201"/>
      <c r="L263" s="202"/>
      <c r="M263" s="203"/>
      <c r="N263" s="201"/>
      <c r="O263" s="202"/>
      <c r="P263" s="203"/>
      <c r="Q263" s="201"/>
      <c r="R263" s="202"/>
      <c r="S263" s="203"/>
      <c r="T263" s="201"/>
      <c r="U263" s="202"/>
      <c r="V263" s="203"/>
      <c r="W263" s="201"/>
      <c r="X263" s="202"/>
      <c r="Y263" s="203"/>
      <c r="Z263" s="201"/>
      <c r="AA263" s="202"/>
      <c r="AB263" s="203"/>
      <c r="AC263" s="201"/>
      <c r="AD263" s="202"/>
      <c r="AE263" s="203"/>
      <c r="AF263" s="201"/>
      <c r="AG263" s="202"/>
      <c r="AH263" s="203"/>
      <c r="AI263" s="201"/>
      <c r="AJ263" s="202"/>
      <c r="AK263" s="203"/>
      <c r="AL263" s="204">
        <f t="shared" si="33"/>
        <v>0</v>
      </c>
      <c r="AM263" s="596">
        <f t="shared" si="32"/>
        <v>0</v>
      </c>
      <c r="AN263" s="590"/>
      <c r="AO263" s="236"/>
      <c r="AP263" s="237"/>
      <c r="AQ263" s="238"/>
      <c r="AR263" s="243"/>
      <c r="AS263" s="239"/>
      <c r="AT263" s="240"/>
      <c r="AU263" s="241"/>
      <c r="AV263" s="242"/>
    </row>
    <row r="264" spans="1:48" ht="17.5" customHeight="1" x14ac:dyDescent="0.2">
      <c r="A264" s="602">
        <v>45917</v>
      </c>
      <c r="B264" s="201"/>
      <c r="C264" s="202"/>
      <c r="D264" s="203"/>
      <c r="E264" s="201"/>
      <c r="F264" s="202"/>
      <c r="G264" s="203"/>
      <c r="H264" s="201"/>
      <c r="I264" s="202"/>
      <c r="J264" s="203"/>
      <c r="K264" s="201"/>
      <c r="L264" s="202"/>
      <c r="M264" s="203"/>
      <c r="N264" s="201"/>
      <c r="O264" s="202"/>
      <c r="P264" s="203"/>
      <c r="Q264" s="201"/>
      <c r="R264" s="202"/>
      <c r="S264" s="203"/>
      <c r="T264" s="201"/>
      <c r="U264" s="202"/>
      <c r="V264" s="203"/>
      <c r="W264" s="201"/>
      <c r="X264" s="202"/>
      <c r="Y264" s="203"/>
      <c r="Z264" s="201"/>
      <c r="AA264" s="202"/>
      <c r="AB264" s="203"/>
      <c r="AC264" s="201"/>
      <c r="AD264" s="202"/>
      <c r="AE264" s="203"/>
      <c r="AF264" s="201"/>
      <c r="AG264" s="202"/>
      <c r="AH264" s="203"/>
      <c r="AI264" s="201"/>
      <c r="AJ264" s="202"/>
      <c r="AK264" s="203"/>
      <c r="AL264" s="204">
        <f t="shared" si="33"/>
        <v>0</v>
      </c>
      <c r="AM264" s="596">
        <f t="shared" si="32"/>
        <v>0</v>
      </c>
      <c r="AN264" s="590"/>
      <c r="AO264" s="236"/>
      <c r="AP264" s="237"/>
      <c r="AQ264" s="238"/>
      <c r="AR264" s="243"/>
      <c r="AS264" s="239"/>
      <c r="AT264" s="240"/>
      <c r="AU264" s="241"/>
      <c r="AV264" s="242"/>
    </row>
    <row r="265" spans="1:48" ht="17.5" customHeight="1" x14ac:dyDescent="0.2">
      <c r="A265" s="602">
        <v>45918</v>
      </c>
      <c r="B265" s="201"/>
      <c r="C265" s="202"/>
      <c r="D265" s="203"/>
      <c r="E265" s="201"/>
      <c r="F265" s="202"/>
      <c r="G265" s="203"/>
      <c r="H265" s="201"/>
      <c r="I265" s="202"/>
      <c r="J265" s="203"/>
      <c r="K265" s="201"/>
      <c r="L265" s="202"/>
      <c r="M265" s="203"/>
      <c r="N265" s="201"/>
      <c r="O265" s="202"/>
      <c r="P265" s="203"/>
      <c r="Q265" s="201"/>
      <c r="R265" s="202"/>
      <c r="S265" s="203"/>
      <c r="T265" s="201"/>
      <c r="U265" s="202"/>
      <c r="V265" s="203"/>
      <c r="W265" s="201"/>
      <c r="X265" s="202"/>
      <c r="Y265" s="203"/>
      <c r="Z265" s="201"/>
      <c r="AA265" s="202"/>
      <c r="AB265" s="203"/>
      <c r="AC265" s="201"/>
      <c r="AD265" s="202"/>
      <c r="AE265" s="203"/>
      <c r="AF265" s="201"/>
      <c r="AG265" s="202"/>
      <c r="AH265" s="203"/>
      <c r="AI265" s="201"/>
      <c r="AJ265" s="202"/>
      <c r="AK265" s="203"/>
      <c r="AL265" s="204">
        <f t="shared" si="33"/>
        <v>0</v>
      </c>
      <c r="AM265" s="596">
        <f t="shared" si="32"/>
        <v>0</v>
      </c>
      <c r="AN265" s="590"/>
      <c r="AO265" s="236"/>
      <c r="AP265" s="237"/>
      <c r="AQ265" s="238"/>
      <c r="AR265" s="243"/>
      <c r="AS265" s="239"/>
      <c r="AT265" s="240"/>
      <c r="AU265" s="241"/>
      <c r="AV265" s="242"/>
    </row>
    <row r="266" spans="1:48" ht="17.5" customHeight="1" x14ac:dyDescent="0.2">
      <c r="A266" s="602">
        <v>45919</v>
      </c>
      <c r="B266" s="201"/>
      <c r="C266" s="202"/>
      <c r="D266" s="203"/>
      <c r="E266" s="201"/>
      <c r="F266" s="202"/>
      <c r="G266" s="203"/>
      <c r="H266" s="201"/>
      <c r="I266" s="202"/>
      <c r="J266" s="203"/>
      <c r="K266" s="201"/>
      <c r="L266" s="202"/>
      <c r="M266" s="203"/>
      <c r="N266" s="201"/>
      <c r="O266" s="202"/>
      <c r="P266" s="203"/>
      <c r="Q266" s="201"/>
      <c r="R266" s="202"/>
      <c r="S266" s="203"/>
      <c r="T266" s="201"/>
      <c r="U266" s="202"/>
      <c r="V266" s="203"/>
      <c r="W266" s="201"/>
      <c r="X266" s="202"/>
      <c r="Y266" s="203"/>
      <c r="Z266" s="201"/>
      <c r="AA266" s="202"/>
      <c r="AB266" s="203"/>
      <c r="AC266" s="201"/>
      <c r="AD266" s="202"/>
      <c r="AE266" s="203"/>
      <c r="AF266" s="201"/>
      <c r="AG266" s="202"/>
      <c r="AH266" s="203"/>
      <c r="AI266" s="201"/>
      <c r="AJ266" s="202"/>
      <c r="AK266" s="203"/>
      <c r="AL266" s="204">
        <f t="shared" si="33"/>
        <v>0</v>
      </c>
      <c r="AM266" s="596">
        <f t="shared" si="32"/>
        <v>0</v>
      </c>
      <c r="AN266" s="590"/>
      <c r="AO266" s="236"/>
      <c r="AP266" s="237"/>
      <c r="AQ266" s="238"/>
      <c r="AR266" s="243"/>
      <c r="AS266" s="239"/>
      <c r="AT266" s="240"/>
      <c r="AU266" s="241"/>
      <c r="AV266" s="242"/>
    </row>
    <row r="267" spans="1:48" ht="17.5" customHeight="1" x14ac:dyDescent="0.2">
      <c r="A267" s="602">
        <v>45920</v>
      </c>
      <c r="B267" s="201"/>
      <c r="C267" s="202"/>
      <c r="D267" s="203"/>
      <c r="E267" s="201"/>
      <c r="F267" s="202"/>
      <c r="G267" s="203"/>
      <c r="H267" s="201"/>
      <c r="I267" s="202"/>
      <c r="J267" s="203"/>
      <c r="K267" s="201"/>
      <c r="L267" s="202"/>
      <c r="M267" s="203"/>
      <c r="N267" s="201"/>
      <c r="O267" s="202"/>
      <c r="P267" s="203"/>
      <c r="Q267" s="201"/>
      <c r="R267" s="202"/>
      <c r="S267" s="203"/>
      <c r="T267" s="201"/>
      <c r="U267" s="202"/>
      <c r="V267" s="203"/>
      <c r="W267" s="201"/>
      <c r="X267" s="202"/>
      <c r="Y267" s="203"/>
      <c r="Z267" s="201"/>
      <c r="AA267" s="202"/>
      <c r="AB267" s="203"/>
      <c r="AC267" s="201"/>
      <c r="AD267" s="202"/>
      <c r="AE267" s="203"/>
      <c r="AF267" s="201"/>
      <c r="AG267" s="202"/>
      <c r="AH267" s="203"/>
      <c r="AI267" s="201"/>
      <c r="AJ267" s="202"/>
      <c r="AK267" s="203"/>
      <c r="AL267" s="204">
        <f t="shared" si="33"/>
        <v>0</v>
      </c>
      <c r="AM267" s="596">
        <f t="shared" si="32"/>
        <v>0</v>
      </c>
      <c r="AN267" s="590"/>
      <c r="AO267" s="236"/>
      <c r="AP267" s="237"/>
      <c r="AQ267" s="238"/>
      <c r="AR267" s="243"/>
      <c r="AS267" s="239"/>
      <c r="AT267" s="240"/>
      <c r="AU267" s="241"/>
      <c r="AV267" s="242"/>
    </row>
    <row r="268" spans="1:48" ht="17.5" customHeight="1" x14ac:dyDescent="0.2">
      <c r="A268" s="602">
        <v>45921</v>
      </c>
      <c r="B268" s="201"/>
      <c r="C268" s="202"/>
      <c r="D268" s="203"/>
      <c r="E268" s="201"/>
      <c r="F268" s="202"/>
      <c r="G268" s="203"/>
      <c r="H268" s="201"/>
      <c r="I268" s="202"/>
      <c r="J268" s="203"/>
      <c r="K268" s="201"/>
      <c r="L268" s="202"/>
      <c r="M268" s="203"/>
      <c r="N268" s="201"/>
      <c r="O268" s="202"/>
      <c r="P268" s="203"/>
      <c r="Q268" s="201"/>
      <c r="R268" s="202"/>
      <c r="S268" s="203"/>
      <c r="T268" s="201"/>
      <c r="U268" s="202"/>
      <c r="V268" s="203"/>
      <c r="W268" s="201"/>
      <c r="X268" s="202"/>
      <c r="Y268" s="203"/>
      <c r="Z268" s="201"/>
      <c r="AA268" s="202"/>
      <c r="AB268" s="203"/>
      <c r="AC268" s="201"/>
      <c r="AD268" s="202"/>
      <c r="AE268" s="203"/>
      <c r="AF268" s="201"/>
      <c r="AG268" s="202"/>
      <c r="AH268" s="203"/>
      <c r="AI268" s="201"/>
      <c r="AJ268" s="202"/>
      <c r="AK268" s="203"/>
      <c r="AL268" s="204">
        <f t="shared" si="33"/>
        <v>0</v>
      </c>
      <c r="AM268" s="596">
        <f t="shared" si="32"/>
        <v>0</v>
      </c>
      <c r="AN268" s="590"/>
      <c r="AO268" s="236"/>
      <c r="AP268" s="237"/>
      <c r="AQ268" s="238"/>
      <c r="AR268" s="243"/>
      <c r="AS268" s="239"/>
      <c r="AT268" s="240"/>
      <c r="AU268" s="241"/>
      <c r="AV268" s="242"/>
    </row>
    <row r="269" spans="1:48" ht="17.5" customHeight="1" x14ac:dyDescent="0.2">
      <c r="A269" s="602">
        <v>45922</v>
      </c>
      <c r="B269" s="201"/>
      <c r="C269" s="202"/>
      <c r="D269" s="203"/>
      <c r="E269" s="201"/>
      <c r="F269" s="202"/>
      <c r="G269" s="203"/>
      <c r="H269" s="201"/>
      <c r="I269" s="202"/>
      <c r="J269" s="203"/>
      <c r="K269" s="201"/>
      <c r="L269" s="202"/>
      <c r="M269" s="203"/>
      <c r="N269" s="201"/>
      <c r="O269" s="202"/>
      <c r="P269" s="203"/>
      <c r="Q269" s="201"/>
      <c r="R269" s="202"/>
      <c r="S269" s="203"/>
      <c r="T269" s="201"/>
      <c r="U269" s="202"/>
      <c r="V269" s="203"/>
      <c r="W269" s="201"/>
      <c r="X269" s="202"/>
      <c r="Y269" s="203"/>
      <c r="Z269" s="201"/>
      <c r="AA269" s="202"/>
      <c r="AB269" s="203"/>
      <c r="AC269" s="201"/>
      <c r="AD269" s="202"/>
      <c r="AE269" s="203"/>
      <c r="AF269" s="201"/>
      <c r="AG269" s="202"/>
      <c r="AH269" s="203"/>
      <c r="AI269" s="201"/>
      <c r="AJ269" s="202"/>
      <c r="AK269" s="203"/>
      <c r="AL269" s="204">
        <f t="shared" si="33"/>
        <v>0</v>
      </c>
      <c r="AM269" s="596">
        <f t="shared" si="32"/>
        <v>0</v>
      </c>
      <c r="AN269" s="590"/>
      <c r="AO269" s="236"/>
      <c r="AP269" s="237"/>
      <c r="AQ269" s="238"/>
      <c r="AR269" s="243"/>
      <c r="AS269" s="239"/>
      <c r="AT269" s="240"/>
      <c r="AU269" s="241"/>
      <c r="AV269" s="242"/>
    </row>
    <row r="270" spans="1:48" ht="17.5" customHeight="1" x14ac:dyDescent="0.2">
      <c r="A270" s="602">
        <v>45923</v>
      </c>
      <c r="B270" s="201"/>
      <c r="C270" s="202"/>
      <c r="D270" s="203"/>
      <c r="E270" s="201"/>
      <c r="F270" s="202"/>
      <c r="G270" s="203"/>
      <c r="H270" s="201"/>
      <c r="I270" s="202"/>
      <c r="J270" s="203"/>
      <c r="K270" s="201"/>
      <c r="L270" s="202"/>
      <c r="M270" s="203"/>
      <c r="N270" s="201"/>
      <c r="O270" s="202"/>
      <c r="P270" s="203"/>
      <c r="Q270" s="201"/>
      <c r="R270" s="202"/>
      <c r="S270" s="203"/>
      <c r="T270" s="201"/>
      <c r="U270" s="202"/>
      <c r="V270" s="203"/>
      <c r="W270" s="201"/>
      <c r="X270" s="202"/>
      <c r="Y270" s="203"/>
      <c r="Z270" s="201"/>
      <c r="AA270" s="202"/>
      <c r="AB270" s="203"/>
      <c r="AC270" s="201"/>
      <c r="AD270" s="202"/>
      <c r="AE270" s="203"/>
      <c r="AF270" s="201"/>
      <c r="AG270" s="202"/>
      <c r="AH270" s="203"/>
      <c r="AI270" s="201"/>
      <c r="AJ270" s="202"/>
      <c r="AK270" s="203"/>
      <c r="AL270" s="204">
        <f t="shared" si="33"/>
        <v>0</v>
      </c>
      <c r="AM270" s="596">
        <f t="shared" si="32"/>
        <v>0</v>
      </c>
      <c r="AN270" s="590"/>
      <c r="AO270" s="236"/>
      <c r="AP270" s="237"/>
      <c r="AQ270" s="238"/>
      <c r="AR270" s="243"/>
      <c r="AS270" s="239"/>
      <c r="AT270" s="240"/>
      <c r="AU270" s="241"/>
      <c r="AV270" s="242"/>
    </row>
    <row r="271" spans="1:48" ht="17.5" customHeight="1" x14ac:dyDescent="0.2">
      <c r="A271" s="602">
        <v>45924</v>
      </c>
      <c r="B271" s="201"/>
      <c r="C271" s="202"/>
      <c r="D271" s="203"/>
      <c r="E271" s="201"/>
      <c r="F271" s="202"/>
      <c r="G271" s="203"/>
      <c r="H271" s="201"/>
      <c r="I271" s="202"/>
      <c r="J271" s="203"/>
      <c r="K271" s="201"/>
      <c r="L271" s="202"/>
      <c r="M271" s="203"/>
      <c r="N271" s="201"/>
      <c r="O271" s="202"/>
      <c r="P271" s="203"/>
      <c r="Q271" s="201"/>
      <c r="R271" s="202"/>
      <c r="S271" s="203"/>
      <c r="T271" s="201"/>
      <c r="U271" s="202"/>
      <c r="V271" s="203"/>
      <c r="W271" s="201"/>
      <c r="X271" s="202"/>
      <c r="Y271" s="203"/>
      <c r="Z271" s="201"/>
      <c r="AA271" s="202"/>
      <c r="AB271" s="203"/>
      <c r="AC271" s="201"/>
      <c r="AD271" s="202"/>
      <c r="AE271" s="203"/>
      <c r="AF271" s="201"/>
      <c r="AG271" s="202"/>
      <c r="AH271" s="203"/>
      <c r="AI271" s="201"/>
      <c r="AJ271" s="202"/>
      <c r="AK271" s="203"/>
      <c r="AL271" s="204">
        <f t="shared" si="33"/>
        <v>0</v>
      </c>
      <c r="AM271" s="596">
        <f t="shared" si="32"/>
        <v>0</v>
      </c>
      <c r="AN271" s="590"/>
      <c r="AO271" s="236"/>
      <c r="AP271" s="237"/>
      <c r="AQ271" s="238"/>
      <c r="AR271" s="243"/>
      <c r="AS271" s="239"/>
      <c r="AT271" s="240"/>
      <c r="AU271" s="241"/>
      <c r="AV271" s="242"/>
    </row>
    <row r="272" spans="1:48" ht="17.5" customHeight="1" x14ac:dyDescent="0.2">
      <c r="A272" s="602">
        <v>45925</v>
      </c>
      <c r="B272" s="201"/>
      <c r="C272" s="202"/>
      <c r="D272" s="203"/>
      <c r="E272" s="201"/>
      <c r="F272" s="202"/>
      <c r="G272" s="203"/>
      <c r="H272" s="201"/>
      <c r="I272" s="202"/>
      <c r="J272" s="203"/>
      <c r="K272" s="201"/>
      <c r="L272" s="202"/>
      <c r="M272" s="203"/>
      <c r="N272" s="201"/>
      <c r="O272" s="202"/>
      <c r="P272" s="203"/>
      <c r="Q272" s="201"/>
      <c r="R272" s="202"/>
      <c r="S272" s="203"/>
      <c r="T272" s="201"/>
      <c r="U272" s="202"/>
      <c r="V272" s="203"/>
      <c r="W272" s="201"/>
      <c r="X272" s="202"/>
      <c r="Y272" s="203"/>
      <c r="Z272" s="201"/>
      <c r="AA272" s="202"/>
      <c r="AB272" s="203"/>
      <c r="AC272" s="201"/>
      <c r="AD272" s="202"/>
      <c r="AE272" s="203"/>
      <c r="AF272" s="201"/>
      <c r="AG272" s="202"/>
      <c r="AH272" s="203"/>
      <c r="AI272" s="201"/>
      <c r="AJ272" s="202"/>
      <c r="AK272" s="203"/>
      <c r="AL272" s="204">
        <f t="shared" si="33"/>
        <v>0</v>
      </c>
      <c r="AM272" s="596">
        <f t="shared" si="32"/>
        <v>0</v>
      </c>
      <c r="AN272" s="590"/>
      <c r="AO272" s="236"/>
      <c r="AP272" s="237"/>
      <c r="AQ272" s="238"/>
      <c r="AR272" s="243"/>
      <c r="AS272" s="239"/>
      <c r="AT272" s="240"/>
      <c r="AU272" s="241"/>
      <c r="AV272" s="242"/>
    </row>
    <row r="273" spans="1:48" ht="17.5" customHeight="1" x14ac:dyDescent="0.2">
      <c r="A273" s="602">
        <v>45926</v>
      </c>
      <c r="B273" s="201"/>
      <c r="C273" s="202"/>
      <c r="D273" s="203"/>
      <c r="E273" s="201"/>
      <c r="F273" s="202"/>
      <c r="G273" s="203"/>
      <c r="H273" s="201"/>
      <c r="I273" s="202"/>
      <c r="J273" s="203"/>
      <c r="K273" s="201"/>
      <c r="L273" s="202"/>
      <c r="M273" s="203"/>
      <c r="N273" s="201"/>
      <c r="O273" s="202"/>
      <c r="P273" s="203"/>
      <c r="Q273" s="201"/>
      <c r="R273" s="202"/>
      <c r="S273" s="203"/>
      <c r="T273" s="201"/>
      <c r="U273" s="202"/>
      <c r="V273" s="203"/>
      <c r="W273" s="201"/>
      <c r="X273" s="202"/>
      <c r="Y273" s="203"/>
      <c r="Z273" s="201"/>
      <c r="AA273" s="202"/>
      <c r="AB273" s="203"/>
      <c r="AC273" s="201"/>
      <c r="AD273" s="202"/>
      <c r="AE273" s="203"/>
      <c r="AF273" s="201"/>
      <c r="AG273" s="202"/>
      <c r="AH273" s="203"/>
      <c r="AI273" s="201"/>
      <c r="AJ273" s="202"/>
      <c r="AK273" s="203"/>
      <c r="AL273" s="204">
        <f t="shared" si="33"/>
        <v>0</v>
      </c>
      <c r="AM273" s="596">
        <f t="shared" si="32"/>
        <v>0</v>
      </c>
      <c r="AN273" s="590"/>
      <c r="AO273" s="236"/>
      <c r="AP273" s="237"/>
      <c r="AQ273" s="238"/>
      <c r="AR273" s="243"/>
      <c r="AS273" s="239"/>
      <c r="AT273" s="240"/>
      <c r="AU273" s="241"/>
      <c r="AV273" s="242"/>
    </row>
    <row r="274" spans="1:48" ht="17.5" customHeight="1" x14ac:dyDescent="0.2">
      <c r="A274" s="602">
        <v>45927</v>
      </c>
      <c r="B274" s="201"/>
      <c r="C274" s="202"/>
      <c r="D274" s="203"/>
      <c r="E274" s="201"/>
      <c r="F274" s="202"/>
      <c r="G274" s="203"/>
      <c r="H274" s="201"/>
      <c r="I274" s="202"/>
      <c r="J274" s="203"/>
      <c r="K274" s="201"/>
      <c r="L274" s="202"/>
      <c r="M274" s="203"/>
      <c r="N274" s="201"/>
      <c r="O274" s="202"/>
      <c r="P274" s="203"/>
      <c r="Q274" s="201"/>
      <c r="R274" s="202"/>
      <c r="S274" s="203"/>
      <c r="T274" s="201"/>
      <c r="U274" s="202"/>
      <c r="V274" s="203"/>
      <c r="W274" s="201"/>
      <c r="X274" s="202"/>
      <c r="Y274" s="203"/>
      <c r="Z274" s="201"/>
      <c r="AA274" s="202"/>
      <c r="AB274" s="203"/>
      <c r="AC274" s="201"/>
      <c r="AD274" s="202"/>
      <c r="AE274" s="203"/>
      <c r="AF274" s="201"/>
      <c r="AG274" s="202"/>
      <c r="AH274" s="203"/>
      <c r="AI274" s="201"/>
      <c r="AJ274" s="202"/>
      <c r="AK274" s="203"/>
      <c r="AL274" s="204">
        <f t="shared" si="33"/>
        <v>0</v>
      </c>
      <c r="AM274" s="596">
        <f t="shared" si="32"/>
        <v>0</v>
      </c>
      <c r="AN274" s="590"/>
      <c r="AO274" s="236"/>
      <c r="AP274" s="237"/>
      <c r="AQ274" s="238"/>
      <c r="AR274" s="243"/>
      <c r="AS274" s="239"/>
      <c r="AT274" s="240"/>
      <c r="AU274" s="241"/>
      <c r="AV274" s="242"/>
    </row>
    <row r="275" spans="1:48" ht="17.5" customHeight="1" x14ac:dyDescent="0.2">
      <c r="A275" s="602">
        <v>45928</v>
      </c>
      <c r="B275" s="201"/>
      <c r="C275" s="202"/>
      <c r="D275" s="203"/>
      <c r="E275" s="201"/>
      <c r="F275" s="202"/>
      <c r="G275" s="203"/>
      <c r="H275" s="201"/>
      <c r="I275" s="202"/>
      <c r="J275" s="203"/>
      <c r="K275" s="201"/>
      <c r="L275" s="202"/>
      <c r="M275" s="203"/>
      <c r="N275" s="201"/>
      <c r="O275" s="202"/>
      <c r="P275" s="203"/>
      <c r="Q275" s="201"/>
      <c r="R275" s="202"/>
      <c r="S275" s="203"/>
      <c r="T275" s="201"/>
      <c r="U275" s="202"/>
      <c r="V275" s="203"/>
      <c r="W275" s="201"/>
      <c r="X275" s="202"/>
      <c r="Y275" s="203"/>
      <c r="Z275" s="201"/>
      <c r="AA275" s="202"/>
      <c r="AB275" s="203"/>
      <c r="AC275" s="201"/>
      <c r="AD275" s="202"/>
      <c r="AE275" s="203"/>
      <c r="AF275" s="201"/>
      <c r="AG275" s="202"/>
      <c r="AH275" s="203"/>
      <c r="AI275" s="201"/>
      <c r="AJ275" s="202"/>
      <c r="AK275" s="203"/>
      <c r="AL275" s="204">
        <f t="shared" si="33"/>
        <v>0</v>
      </c>
      <c r="AM275" s="596">
        <f t="shared" si="32"/>
        <v>0</v>
      </c>
      <c r="AN275" s="590"/>
      <c r="AO275" s="236"/>
      <c r="AP275" s="237"/>
      <c r="AQ275" s="238"/>
      <c r="AR275" s="243"/>
      <c r="AS275" s="239"/>
      <c r="AT275" s="240"/>
      <c r="AU275" s="241"/>
      <c r="AV275" s="242"/>
    </row>
    <row r="276" spans="1:48" ht="17.5" customHeight="1" x14ac:dyDescent="0.2">
      <c r="A276" s="602">
        <v>45929</v>
      </c>
      <c r="B276" s="201"/>
      <c r="C276" s="202"/>
      <c r="D276" s="203"/>
      <c r="E276" s="201"/>
      <c r="F276" s="202"/>
      <c r="G276" s="203"/>
      <c r="H276" s="201"/>
      <c r="I276" s="202"/>
      <c r="J276" s="203"/>
      <c r="K276" s="201"/>
      <c r="L276" s="202"/>
      <c r="M276" s="203"/>
      <c r="N276" s="201"/>
      <c r="O276" s="202"/>
      <c r="P276" s="203"/>
      <c r="Q276" s="201"/>
      <c r="R276" s="202"/>
      <c r="S276" s="203"/>
      <c r="T276" s="201"/>
      <c r="U276" s="202"/>
      <c r="V276" s="203"/>
      <c r="W276" s="201"/>
      <c r="X276" s="202"/>
      <c r="Y276" s="203"/>
      <c r="Z276" s="201"/>
      <c r="AA276" s="202"/>
      <c r="AB276" s="203"/>
      <c r="AC276" s="201"/>
      <c r="AD276" s="202"/>
      <c r="AE276" s="203"/>
      <c r="AF276" s="201"/>
      <c r="AG276" s="202"/>
      <c r="AH276" s="203"/>
      <c r="AI276" s="201"/>
      <c r="AJ276" s="202"/>
      <c r="AK276" s="203"/>
      <c r="AL276" s="204">
        <f t="shared" si="33"/>
        <v>0</v>
      </c>
      <c r="AM276" s="596">
        <f t="shared" si="32"/>
        <v>0</v>
      </c>
      <c r="AN276" s="590"/>
      <c r="AO276" s="236"/>
      <c r="AP276" s="237"/>
      <c r="AQ276" s="238"/>
      <c r="AR276" s="243"/>
      <c r="AS276" s="239"/>
      <c r="AT276" s="240"/>
      <c r="AU276" s="241"/>
      <c r="AV276" s="242"/>
    </row>
    <row r="277" spans="1:48" ht="17.5" customHeight="1" x14ac:dyDescent="0.2">
      <c r="A277" s="602">
        <v>45930</v>
      </c>
      <c r="B277" s="201"/>
      <c r="C277" s="202"/>
      <c r="D277" s="203"/>
      <c r="E277" s="201"/>
      <c r="F277" s="202"/>
      <c r="G277" s="203"/>
      <c r="H277" s="201"/>
      <c r="I277" s="202"/>
      <c r="J277" s="203"/>
      <c r="K277" s="201"/>
      <c r="L277" s="202"/>
      <c r="M277" s="203"/>
      <c r="N277" s="201"/>
      <c r="O277" s="202"/>
      <c r="P277" s="203"/>
      <c r="Q277" s="201"/>
      <c r="R277" s="202"/>
      <c r="S277" s="203"/>
      <c r="T277" s="201"/>
      <c r="U277" s="202"/>
      <c r="V277" s="203"/>
      <c r="W277" s="201"/>
      <c r="X277" s="202"/>
      <c r="Y277" s="203"/>
      <c r="Z277" s="201"/>
      <c r="AA277" s="202"/>
      <c r="AB277" s="203"/>
      <c r="AC277" s="201"/>
      <c r="AD277" s="202"/>
      <c r="AE277" s="203"/>
      <c r="AF277" s="201"/>
      <c r="AG277" s="202"/>
      <c r="AH277" s="203"/>
      <c r="AI277" s="201"/>
      <c r="AJ277" s="202"/>
      <c r="AK277" s="203"/>
      <c r="AL277" s="204">
        <f t="shared" si="33"/>
        <v>0</v>
      </c>
      <c r="AM277" s="596">
        <f t="shared" si="32"/>
        <v>0</v>
      </c>
      <c r="AN277" s="590"/>
      <c r="AO277" s="236"/>
      <c r="AP277" s="237"/>
      <c r="AQ277" s="238"/>
      <c r="AR277" s="243"/>
      <c r="AS277" s="239"/>
      <c r="AT277" s="240"/>
      <c r="AU277" s="241"/>
      <c r="AV277" s="242"/>
    </row>
    <row r="278" spans="1:48" ht="17.5" customHeight="1" x14ac:dyDescent="0.2">
      <c r="A278" s="336">
        <v>45931</v>
      </c>
      <c r="B278" s="201"/>
      <c r="C278" s="202"/>
      <c r="D278" s="203"/>
      <c r="E278" s="201"/>
      <c r="F278" s="202"/>
      <c r="G278" s="203"/>
      <c r="H278" s="201"/>
      <c r="I278" s="202"/>
      <c r="J278" s="203"/>
      <c r="K278" s="201"/>
      <c r="L278" s="202"/>
      <c r="M278" s="203"/>
      <c r="N278" s="201"/>
      <c r="O278" s="202"/>
      <c r="P278" s="203"/>
      <c r="Q278" s="201"/>
      <c r="R278" s="202"/>
      <c r="S278" s="203"/>
      <c r="T278" s="201"/>
      <c r="U278" s="202"/>
      <c r="V278" s="203"/>
      <c r="W278" s="201"/>
      <c r="X278" s="202"/>
      <c r="Y278" s="203"/>
      <c r="Z278" s="201"/>
      <c r="AA278" s="202"/>
      <c r="AB278" s="203"/>
      <c r="AC278" s="201"/>
      <c r="AD278" s="202"/>
      <c r="AE278" s="203"/>
      <c r="AF278" s="201"/>
      <c r="AG278" s="202"/>
      <c r="AH278" s="203"/>
      <c r="AI278" s="201"/>
      <c r="AJ278" s="202"/>
      <c r="AK278" s="203"/>
      <c r="AL278" s="204">
        <f t="shared" si="33"/>
        <v>0</v>
      </c>
      <c r="AM278" s="596">
        <f t="shared" si="32"/>
        <v>0</v>
      </c>
      <c r="AN278" s="590"/>
      <c r="AO278" s="236"/>
      <c r="AP278" s="237"/>
      <c r="AQ278" s="238"/>
      <c r="AR278" s="243"/>
      <c r="AS278" s="239"/>
      <c r="AT278" s="240"/>
      <c r="AU278" s="241"/>
      <c r="AV278" s="242"/>
    </row>
    <row r="279" spans="1:48" ht="17.5" customHeight="1" x14ac:dyDescent="0.2">
      <c r="A279" s="336">
        <v>45932</v>
      </c>
      <c r="B279" s="201"/>
      <c r="C279" s="202"/>
      <c r="D279" s="203"/>
      <c r="E279" s="201"/>
      <c r="F279" s="202"/>
      <c r="G279" s="203"/>
      <c r="H279" s="201"/>
      <c r="I279" s="202"/>
      <c r="J279" s="203"/>
      <c r="K279" s="201"/>
      <c r="L279" s="202"/>
      <c r="M279" s="203"/>
      <c r="N279" s="201"/>
      <c r="O279" s="202"/>
      <c r="P279" s="203"/>
      <c r="Q279" s="201"/>
      <c r="R279" s="202"/>
      <c r="S279" s="203"/>
      <c r="T279" s="201"/>
      <c r="U279" s="202"/>
      <c r="V279" s="203"/>
      <c r="W279" s="201"/>
      <c r="X279" s="202"/>
      <c r="Y279" s="203"/>
      <c r="Z279" s="201"/>
      <c r="AA279" s="202"/>
      <c r="AB279" s="203"/>
      <c r="AC279" s="201"/>
      <c r="AD279" s="202"/>
      <c r="AE279" s="203"/>
      <c r="AF279" s="201"/>
      <c r="AG279" s="202"/>
      <c r="AH279" s="203"/>
      <c r="AI279" s="201"/>
      <c r="AJ279" s="202"/>
      <c r="AK279" s="203"/>
      <c r="AL279" s="204">
        <f t="shared" si="33"/>
        <v>0</v>
      </c>
      <c r="AM279" s="596">
        <f t="shared" si="32"/>
        <v>0</v>
      </c>
      <c r="AN279" s="590"/>
      <c r="AO279" s="236"/>
      <c r="AP279" s="237"/>
      <c r="AQ279" s="238"/>
      <c r="AR279" s="243"/>
      <c r="AS279" s="239"/>
      <c r="AT279" s="240"/>
      <c r="AU279" s="241"/>
      <c r="AV279" s="242"/>
    </row>
    <row r="280" spans="1:48" ht="17.5" customHeight="1" x14ac:dyDescent="0.2">
      <c r="A280" s="336">
        <v>45933</v>
      </c>
      <c r="B280" s="201"/>
      <c r="C280" s="202"/>
      <c r="D280" s="203"/>
      <c r="E280" s="201"/>
      <c r="F280" s="202"/>
      <c r="G280" s="203"/>
      <c r="H280" s="201"/>
      <c r="I280" s="202"/>
      <c r="J280" s="203"/>
      <c r="K280" s="201"/>
      <c r="L280" s="202"/>
      <c r="M280" s="203"/>
      <c r="N280" s="201"/>
      <c r="O280" s="202"/>
      <c r="P280" s="203"/>
      <c r="Q280" s="201"/>
      <c r="R280" s="202"/>
      <c r="S280" s="203"/>
      <c r="T280" s="201"/>
      <c r="U280" s="202"/>
      <c r="V280" s="203"/>
      <c r="W280" s="201"/>
      <c r="X280" s="202"/>
      <c r="Y280" s="203"/>
      <c r="Z280" s="201"/>
      <c r="AA280" s="202"/>
      <c r="AB280" s="203"/>
      <c r="AC280" s="201"/>
      <c r="AD280" s="202"/>
      <c r="AE280" s="203"/>
      <c r="AF280" s="201"/>
      <c r="AG280" s="202"/>
      <c r="AH280" s="203"/>
      <c r="AI280" s="201"/>
      <c r="AJ280" s="202"/>
      <c r="AK280" s="203"/>
      <c r="AL280" s="204">
        <f t="shared" si="33"/>
        <v>0</v>
      </c>
      <c r="AM280" s="596">
        <f t="shared" si="32"/>
        <v>0</v>
      </c>
      <c r="AN280" s="590"/>
      <c r="AO280" s="236"/>
      <c r="AP280" s="237"/>
      <c r="AQ280" s="238"/>
      <c r="AR280" s="243"/>
      <c r="AS280" s="239"/>
      <c r="AT280" s="240"/>
      <c r="AU280" s="241"/>
      <c r="AV280" s="242"/>
    </row>
    <row r="281" spans="1:48" ht="17.5" customHeight="1" x14ac:dyDescent="0.2">
      <c r="A281" s="336">
        <v>45934</v>
      </c>
      <c r="B281" s="201"/>
      <c r="C281" s="202"/>
      <c r="D281" s="203"/>
      <c r="E281" s="201"/>
      <c r="F281" s="202"/>
      <c r="G281" s="203"/>
      <c r="H281" s="201"/>
      <c r="I281" s="202"/>
      <c r="J281" s="203"/>
      <c r="K281" s="201"/>
      <c r="L281" s="202"/>
      <c r="M281" s="203"/>
      <c r="N281" s="201"/>
      <c r="O281" s="202"/>
      <c r="P281" s="203"/>
      <c r="Q281" s="201"/>
      <c r="R281" s="202"/>
      <c r="S281" s="203"/>
      <c r="T281" s="201"/>
      <c r="U281" s="202"/>
      <c r="V281" s="203"/>
      <c r="W281" s="201"/>
      <c r="X281" s="202"/>
      <c r="Y281" s="203"/>
      <c r="Z281" s="201"/>
      <c r="AA281" s="202"/>
      <c r="AB281" s="203"/>
      <c r="AC281" s="201"/>
      <c r="AD281" s="202"/>
      <c r="AE281" s="203"/>
      <c r="AF281" s="201"/>
      <c r="AG281" s="202"/>
      <c r="AH281" s="203"/>
      <c r="AI281" s="201"/>
      <c r="AJ281" s="202"/>
      <c r="AK281" s="203"/>
      <c r="AL281" s="204">
        <f t="shared" si="33"/>
        <v>0</v>
      </c>
      <c r="AM281" s="596">
        <f t="shared" si="32"/>
        <v>0</v>
      </c>
      <c r="AN281" s="590"/>
      <c r="AO281" s="236"/>
      <c r="AP281" s="237"/>
      <c r="AQ281" s="238"/>
      <c r="AR281" s="243"/>
      <c r="AS281" s="239"/>
      <c r="AT281" s="240"/>
      <c r="AU281" s="241"/>
      <c r="AV281" s="242"/>
    </row>
    <row r="282" spans="1:48" ht="17.5" customHeight="1" x14ac:dyDescent="0.2">
      <c r="A282" s="336">
        <v>45935</v>
      </c>
      <c r="B282" s="201"/>
      <c r="C282" s="202"/>
      <c r="D282" s="203"/>
      <c r="E282" s="201"/>
      <c r="F282" s="202"/>
      <c r="G282" s="203"/>
      <c r="H282" s="201"/>
      <c r="I282" s="202"/>
      <c r="J282" s="203"/>
      <c r="K282" s="201"/>
      <c r="L282" s="202"/>
      <c r="M282" s="203"/>
      <c r="N282" s="201"/>
      <c r="O282" s="202"/>
      <c r="P282" s="203"/>
      <c r="Q282" s="201"/>
      <c r="R282" s="202"/>
      <c r="S282" s="203"/>
      <c r="T282" s="201"/>
      <c r="U282" s="202"/>
      <c r="V282" s="203"/>
      <c r="W282" s="201"/>
      <c r="X282" s="202"/>
      <c r="Y282" s="203"/>
      <c r="Z282" s="201"/>
      <c r="AA282" s="202"/>
      <c r="AB282" s="203"/>
      <c r="AC282" s="201"/>
      <c r="AD282" s="202"/>
      <c r="AE282" s="203"/>
      <c r="AF282" s="201"/>
      <c r="AG282" s="202"/>
      <c r="AH282" s="203"/>
      <c r="AI282" s="201"/>
      <c r="AJ282" s="202"/>
      <c r="AK282" s="203"/>
      <c r="AL282" s="204">
        <f t="shared" si="33"/>
        <v>0</v>
      </c>
      <c r="AM282" s="596">
        <f t="shared" si="32"/>
        <v>0</v>
      </c>
      <c r="AN282" s="590"/>
      <c r="AO282" s="236"/>
      <c r="AP282" s="237"/>
      <c r="AQ282" s="238"/>
      <c r="AR282" s="243"/>
      <c r="AS282" s="239"/>
      <c r="AT282" s="240"/>
      <c r="AU282" s="241"/>
      <c r="AV282" s="242"/>
    </row>
    <row r="283" spans="1:48" ht="17.5" customHeight="1" x14ac:dyDescent="0.2">
      <c r="A283" s="336">
        <v>45936</v>
      </c>
      <c r="B283" s="201"/>
      <c r="C283" s="202"/>
      <c r="D283" s="203"/>
      <c r="E283" s="201"/>
      <c r="F283" s="202"/>
      <c r="G283" s="203"/>
      <c r="H283" s="201"/>
      <c r="I283" s="202"/>
      <c r="J283" s="203"/>
      <c r="K283" s="201"/>
      <c r="L283" s="202"/>
      <c r="M283" s="203"/>
      <c r="N283" s="201"/>
      <c r="O283" s="202"/>
      <c r="P283" s="203"/>
      <c r="Q283" s="201"/>
      <c r="R283" s="202"/>
      <c r="S283" s="203"/>
      <c r="T283" s="201"/>
      <c r="U283" s="202"/>
      <c r="V283" s="203"/>
      <c r="W283" s="201"/>
      <c r="X283" s="202"/>
      <c r="Y283" s="203"/>
      <c r="Z283" s="201"/>
      <c r="AA283" s="202"/>
      <c r="AB283" s="203"/>
      <c r="AC283" s="201"/>
      <c r="AD283" s="202"/>
      <c r="AE283" s="203"/>
      <c r="AF283" s="201"/>
      <c r="AG283" s="202"/>
      <c r="AH283" s="203"/>
      <c r="AI283" s="201"/>
      <c r="AJ283" s="202"/>
      <c r="AK283" s="203"/>
      <c r="AL283" s="204">
        <f t="shared" si="33"/>
        <v>0</v>
      </c>
      <c r="AM283" s="596">
        <f t="shared" si="32"/>
        <v>0</v>
      </c>
      <c r="AN283" s="590"/>
      <c r="AO283" s="236"/>
      <c r="AP283" s="237"/>
      <c r="AQ283" s="238"/>
      <c r="AR283" s="243"/>
      <c r="AS283" s="239"/>
      <c r="AT283" s="240"/>
      <c r="AU283" s="241"/>
      <c r="AV283" s="242"/>
    </row>
    <row r="284" spans="1:48" ht="17.5" customHeight="1" x14ac:dyDescent="0.2">
      <c r="A284" s="336">
        <v>45937</v>
      </c>
      <c r="B284" s="201"/>
      <c r="C284" s="202"/>
      <c r="D284" s="203"/>
      <c r="E284" s="201"/>
      <c r="F284" s="202"/>
      <c r="G284" s="203"/>
      <c r="H284" s="201"/>
      <c r="I284" s="202"/>
      <c r="J284" s="203"/>
      <c r="K284" s="201"/>
      <c r="L284" s="202"/>
      <c r="M284" s="203"/>
      <c r="N284" s="201"/>
      <c r="O284" s="202"/>
      <c r="P284" s="203"/>
      <c r="Q284" s="201"/>
      <c r="R284" s="202"/>
      <c r="S284" s="203"/>
      <c r="T284" s="201"/>
      <c r="U284" s="202"/>
      <c r="V284" s="203"/>
      <c r="W284" s="201"/>
      <c r="X284" s="202"/>
      <c r="Y284" s="203"/>
      <c r="Z284" s="201"/>
      <c r="AA284" s="202"/>
      <c r="AB284" s="203"/>
      <c r="AC284" s="201"/>
      <c r="AD284" s="202"/>
      <c r="AE284" s="203"/>
      <c r="AF284" s="201"/>
      <c r="AG284" s="202"/>
      <c r="AH284" s="203"/>
      <c r="AI284" s="201"/>
      <c r="AJ284" s="202"/>
      <c r="AK284" s="203"/>
      <c r="AL284" s="204">
        <f t="shared" si="33"/>
        <v>0</v>
      </c>
      <c r="AM284" s="596">
        <f t="shared" si="32"/>
        <v>0</v>
      </c>
      <c r="AN284" s="590"/>
      <c r="AO284" s="236"/>
      <c r="AP284" s="237"/>
      <c r="AQ284" s="238"/>
      <c r="AR284" s="243"/>
      <c r="AS284" s="239"/>
      <c r="AT284" s="240"/>
      <c r="AU284" s="241"/>
      <c r="AV284" s="242"/>
    </row>
    <row r="285" spans="1:48" ht="17.5" customHeight="1" x14ac:dyDescent="0.2">
      <c r="A285" s="336">
        <v>45938</v>
      </c>
      <c r="B285" s="201"/>
      <c r="C285" s="202"/>
      <c r="D285" s="203"/>
      <c r="E285" s="201"/>
      <c r="F285" s="202"/>
      <c r="G285" s="203"/>
      <c r="H285" s="201"/>
      <c r="I285" s="202"/>
      <c r="J285" s="203"/>
      <c r="K285" s="201"/>
      <c r="L285" s="202"/>
      <c r="M285" s="203"/>
      <c r="N285" s="201"/>
      <c r="O285" s="202"/>
      <c r="P285" s="203"/>
      <c r="Q285" s="201"/>
      <c r="R285" s="202"/>
      <c r="S285" s="203"/>
      <c r="T285" s="201"/>
      <c r="U285" s="202"/>
      <c r="V285" s="203"/>
      <c r="W285" s="201"/>
      <c r="X285" s="202"/>
      <c r="Y285" s="203"/>
      <c r="Z285" s="201"/>
      <c r="AA285" s="202"/>
      <c r="AB285" s="203"/>
      <c r="AC285" s="201"/>
      <c r="AD285" s="202"/>
      <c r="AE285" s="203"/>
      <c r="AF285" s="201"/>
      <c r="AG285" s="202"/>
      <c r="AH285" s="203"/>
      <c r="AI285" s="201"/>
      <c r="AJ285" s="202"/>
      <c r="AK285" s="203"/>
      <c r="AL285" s="204">
        <f t="shared" si="33"/>
        <v>0</v>
      </c>
      <c r="AM285" s="596">
        <f t="shared" si="32"/>
        <v>0</v>
      </c>
      <c r="AN285" s="590"/>
      <c r="AO285" s="236"/>
      <c r="AP285" s="237"/>
      <c r="AQ285" s="238"/>
      <c r="AR285" s="243"/>
      <c r="AS285" s="239"/>
      <c r="AT285" s="240"/>
      <c r="AU285" s="241"/>
      <c r="AV285" s="242"/>
    </row>
    <row r="286" spans="1:48" ht="17.5" customHeight="1" x14ac:dyDescent="0.2">
      <c r="A286" s="336">
        <v>45939</v>
      </c>
      <c r="B286" s="201"/>
      <c r="C286" s="202"/>
      <c r="D286" s="203"/>
      <c r="E286" s="201"/>
      <c r="F286" s="202"/>
      <c r="G286" s="203"/>
      <c r="H286" s="201"/>
      <c r="I286" s="202"/>
      <c r="J286" s="203"/>
      <c r="K286" s="201"/>
      <c r="L286" s="202"/>
      <c r="M286" s="203"/>
      <c r="N286" s="201"/>
      <c r="O286" s="202"/>
      <c r="P286" s="203"/>
      <c r="Q286" s="201"/>
      <c r="R286" s="202"/>
      <c r="S286" s="203"/>
      <c r="T286" s="201"/>
      <c r="U286" s="202"/>
      <c r="V286" s="203"/>
      <c r="W286" s="201"/>
      <c r="X286" s="202"/>
      <c r="Y286" s="203"/>
      <c r="Z286" s="201"/>
      <c r="AA286" s="202"/>
      <c r="AB286" s="203"/>
      <c r="AC286" s="201"/>
      <c r="AD286" s="202"/>
      <c r="AE286" s="203"/>
      <c r="AF286" s="201"/>
      <c r="AG286" s="202"/>
      <c r="AH286" s="203"/>
      <c r="AI286" s="201"/>
      <c r="AJ286" s="202"/>
      <c r="AK286" s="203"/>
      <c r="AL286" s="204">
        <f t="shared" si="33"/>
        <v>0</v>
      </c>
      <c r="AM286" s="596">
        <f t="shared" si="32"/>
        <v>0</v>
      </c>
      <c r="AN286" s="590"/>
      <c r="AO286" s="236"/>
      <c r="AP286" s="237"/>
      <c r="AQ286" s="238"/>
      <c r="AR286" s="243"/>
      <c r="AS286" s="239"/>
      <c r="AT286" s="240"/>
      <c r="AU286" s="241"/>
      <c r="AV286" s="242"/>
    </row>
    <row r="287" spans="1:48" ht="17.5" customHeight="1" x14ac:dyDescent="0.2">
      <c r="A287" s="336">
        <v>45940</v>
      </c>
      <c r="B287" s="201"/>
      <c r="C287" s="202"/>
      <c r="D287" s="203"/>
      <c r="E287" s="201"/>
      <c r="F287" s="202"/>
      <c r="G287" s="203"/>
      <c r="H287" s="201"/>
      <c r="I287" s="202"/>
      <c r="J287" s="203"/>
      <c r="K287" s="201"/>
      <c r="L287" s="202"/>
      <c r="M287" s="203"/>
      <c r="N287" s="201"/>
      <c r="O287" s="202"/>
      <c r="P287" s="203"/>
      <c r="Q287" s="201"/>
      <c r="R287" s="202"/>
      <c r="S287" s="203"/>
      <c r="T287" s="201"/>
      <c r="U287" s="202"/>
      <c r="V287" s="203"/>
      <c r="W287" s="201"/>
      <c r="X287" s="202"/>
      <c r="Y287" s="203"/>
      <c r="Z287" s="201"/>
      <c r="AA287" s="202"/>
      <c r="AB287" s="203"/>
      <c r="AC287" s="201"/>
      <c r="AD287" s="202"/>
      <c r="AE287" s="203"/>
      <c r="AF287" s="201"/>
      <c r="AG287" s="202"/>
      <c r="AH287" s="203"/>
      <c r="AI287" s="201"/>
      <c r="AJ287" s="202"/>
      <c r="AK287" s="203"/>
      <c r="AL287" s="204">
        <f t="shared" si="33"/>
        <v>0</v>
      </c>
      <c r="AM287" s="596">
        <f t="shared" si="32"/>
        <v>0</v>
      </c>
      <c r="AN287" s="590"/>
      <c r="AO287" s="236"/>
      <c r="AP287" s="237"/>
      <c r="AQ287" s="238"/>
      <c r="AR287" s="243"/>
      <c r="AS287" s="239"/>
      <c r="AT287" s="240"/>
      <c r="AU287" s="241"/>
      <c r="AV287" s="242"/>
    </row>
    <row r="288" spans="1:48" ht="17.5" customHeight="1" x14ac:dyDescent="0.2">
      <c r="A288" s="336">
        <v>45941</v>
      </c>
      <c r="B288" s="201"/>
      <c r="C288" s="202"/>
      <c r="D288" s="203"/>
      <c r="E288" s="201"/>
      <c r="F288" s="202"/>
      <c r="G288" s="203"/>
      <c r="H288" s="201"/>
      <c r="I288" s="202"/>
      <c r="J288" s="203"/>
      <c r="K288" s="201"/>
      <c r="L288" s="202"/>
      <c r="M288" s="203"/>
      <c r="N288" s="201"/>
      <c r="O288" s="202"/>
      <c r="P288" s="203"/>
      <c r="Q288" s="201"/>
      <c r="R288" s="202"/>
      <c r="S288" s="203"/>
      <c r="T288" s="201"/>
      <c r="U288" s="202"/>
      <c r="V288" s="203"/>
      <c r="W288" s="201"/>
      <c r="X288" s="202"/>
      <c r="Y288" s="203"/>
      <c r="Z288" s="201"/>
      <c r="AA288" s="202"/>
      <c r="AB288" s="203"/>
      <c r="AC288" s="201"/>
      <c r="AD288" s="202"/>
      <c r="AE288" s="203"/>
      <c r="AF288" s="201"/>
      <c r="AG288" s="202"/>
      <c r="AH288" s="203"/>
      <c r="AI288" s="201"/>
      <c r="AJ288" s="202"/>
      <c r="AK288" s="203"/>
      <c r="AL288" s="204">
        <f t="shared" si="33"/>
        <v>0</v>
      </c>
      <c r="AM288" s="596">
        <f t="shared" si="32"/>
        <v>0</v>
      </c>
      <c r="AN288" s="590"/>
      <c r="AO288" s="236"/>
      <c r="AP288" s="237"/>
      <c r="AQ288" s="238"/>
      <c r="AR288" s="243"/>
      <c r="AS288" s="239"/>
      <c r="AT288" s="240"/>
      <c r="AU288" s="241"/>
      <c r="AV288" s="242"/>
    </row>
    <row r="289" spans="1:48" ht="17.5" customHeight="1" x14ac:dyDescent="0.2">
      <c r="A289" s="336">
        <v>45942</v>
      </c>
      <c r="B289" s="201"/>
      <c r="C289" s="202"/>
      <c r="D289" s="203"/>
      <c r="E289" s="201"/>
      <c r="F289" s="202"/>
      <c r="G289" s="203"/>
      <c r="H289" s="201"/>
      <c r="I289" s="202"/>
      <c r="J289" s="203"/>
      <c r="K289" s="201"/>
      <c r="L289" s="202"/>
      <c r="M289" s="203"/>
      <c r="N289" s="201"/>
      <c r="O289" s="202"/>
      <c r="P289" s="203"/>
      <c r="Q289" s="201"/>
      <c r="R289" s="202"/>
      <c r="S289" s="203"/>
      <c r="T289" s="201"/>
      <c r="U289" s="202"/>
      <c r="V289" s="203"/>
      <c r="W289" s="201"/>
      <c r="X289" s="202"/>
      <c r="Y289" s="203"/>
      <c r="Z289" s="201"/>
      <c r="AA289" s="202"/>
      <c r="AB289" s="203"/>
      <c r="AC289" s="201"/>
      <c r="AD289" s="202"/>
      <c r="AE289" s="203"/>
      <c r="AF289" s="201"/>
      <c r="AG289" s="202"/>
      <c r="AH289" s="203"/>
      <c r="AI289" s="201"/>
      <c r="AJ289" s="202"/>
      <c r="AK289" s="203"/>
      <c r="AL289" s="204">
        <f t="shared" si="33"/>
        <v>0</v>
      </c>
      <c r="AM289" s="596">
        <f t="shared" si="32"/>
        <v>0</v>
      </c>
      <c r="AN289" s="590"/>
      <c r="AO289" s="236"/>
      <c r="AP289" s="237"/>
      <c r="AQ289" s="238"/>
      <c r="AR289" s="243"/>
      <c r="AS289" s="239"/>
      <c r="AT289" s="240"/>
      <c r="AU289" s="241"/>
      <c r="AV289" s="242"/>
    </row>
    <row r="290" spans="1:48" ht="17.5" customHeight="1" x14ac:dyDescent="0.2">
      <c r="A290" s="336">
        <v>45943</v>
      </c>
      <c r="B290" s="201"/>
      <c r="C290" s="202"/>
      <c r="D290" s="203"/>
      <c r="E290" s="201"/>
      <c r="F290" s="202"/>
      <c r="G290" s="203"/>
      <c r="H290" s="201"/>
      <c r="I290" s="202"/>
      <c r="J290" s="203"/>
      <c r="K290" s="201"/>
      <c r="L290" s="202"/>
      <c r="M290" s="203"/>
      <c r="N290" s="201"/>
      <c r="O290" s="202"/>
      <c r="P290" s="203"/>
      <c r="Q290" s="201"/>
      <c r="R290" s="202"/>
      <c r="S290" s="203"/>
      <c r="T290" s="201"/>
      <c r="U290" s="202"/>
      <c r="V290" s="203"/>
      <c r="W290" s="201"/>
      <c r="X290" s="202"/>
      <c r="Y290" s="203"/>
      <c r="Z290" s="201"/>
      <c r="AA290" s="202"/>
      <c r="AB290" s="203"/>
      <c r="AC290" s="201"/>
      <c r="AD290" s="202"/>
      <c r="AE290" s="203"/>
      <c r="AF290" s="201"/>
      <c r="AG290" s="202"/>
      <c r="AH290" s="203"/>
      <c r="AI290" s="201"/>
      <c r="AJ290" s="202"/>
      <c r="AK290" s="203"/>
      <c r="AL290" s="204">
        <f t="shared" si="33"/>
        <v>0</v>
      </c>
      <c r="AM290" s="596">
        <f t="shared" si="32"/>
        <v>0</v>
      </c>
      <c r="AN290" s="590"/>
      <c r="AO290" s="236"/>
      <c r="AP290" s="237"/>
      <c r="AQ290" s="238"/>
      <c r="AR290" s="243"/>
      <c r="AS290" s="239"/>
      <c r="AT290" s="240"/>
      <c r="AU290" s="241"/>
      <c r="AV290" s="242"/>
    </row>
    <row r="291" spans="1:48" ht="17.5" customHeight="1" x14ac:dyDescent="0.2">
      <c r="A291" s="336">
        <v>45944</v>
      </c>
      <c r="B291" s="201"/>
      <c r="C291" s="202"/>
      <c r="D291" s="203"/>
      <c r="E291" s="201"/>
      <c r="F291" s="202"/>
      <c r="G291" s="203"/>
      <c r="H291" s="201"/>
      <c r="I291" s="202"/>
      <c r="J291" s="203"/>
      <c r="K291" s="201"/>
      <c r="L291" s="202"/>
      <c r="M291" s="203"/>
      <c r="N291" s="201"/>
      <c r="O291" s="202"/>
      <c r="P291" s="203"/>
      <c r="Q291" s="201"/>
      <c r="R291" s="202"/>
      <c r="S291" s="203"/>
      <c r="T291" s="201"/>
      <c r="U291" s="202"/>
      <c r="V291" s="203"/>
      <c r="W291" s="201"/>
      <c r="X291" s="202"/>
      <c r="Y291" s="203"/>
      <c r="Z291" s="201"/>
      <c r="AA291" s="202"/>
      <c r="AB291" s="203"/>
      <c r="AC291" s="201"/>
      <c r="AD291" s="202"/>
      <c r="AE291" s="203"/>
      <c r="AF291" s="201"/>
      <c r="AG291" s="202"/>
      <c r="AH291" s="203"/>
      <c r="AI291" s="201"/>
      <c r="AJ291" s="202"/>
      <c r="AK291" s="203"/>
      <c r="AL291" s="204">
        <f t="shared" si="33"/>
        <v>0</v>
      </c>
      <c r="AM291" s="596">
        <f t="shared" si="32"/>
        <v>0</v>
      </c>
      <c r="AN291" s="590"/>
      <c r="AO291" s="236"/>
      <c r="AP291" s="237"/>
      <c r="AQ291" s="238"/>
      <c r="AR291" s="243"/>
      <c r="AS291" s="239"/>
      <c r="AT291" s="240"/>
      <c r="AU291" s="241"/>
      <c r="AV291" s="242"/>
    </row>
    <row r="292" spans="1:48" ht="17.5" customHeight="1" x14ac:dyDescent="0.2">
      <c r="A292" s="336">
        <v>45945</v>
      </c>
      <c r="B292" s="201"/>
      <c r="C292" s="202"/>
      <c r="D292" s="203"/>
      <c r="E292" s="201"/>
      <c r="F292" s="202"/>
      <c r="G292" s="203"/>
      <c r="H292" s="201"/>
      <c r="I292" s="202"/>
      <c r="J292" s="203"/>
      <c r="K292" s="201"/>
      <c r="L292" s="202"/>
      <c r="M292" s="203"/>
      <c r="N292" s="201"/>
      <c r="O292" s="202"/>
      <c r="P292" s="203"/>
      <c r="Q292" s="201"/>
      <c r="R292" s="202"/>
      <c r="S292" s="203"/>
      <c r="T292" s="201"/>
      <c r="U292" s="202"/>
      <c r="V292" s="203"/>
      <c r="W292" s="201"/>
      <c r="X292" s="202"/>
      <c r="Y292" s="203"/>
      <c r="Z292" s="201"/>
      <c r="AA292" s="202"/>
      <c r="AB292" s="203"/>
      <c r="AC292" s="201"/>
      <c r="AD292" s="202"/>
      <c r="AE292" s="203"/>
      <c r="AF292" s="201"/>
      <c r="AG292" s="202"/>
      <c r="AH292" s="203"/>
      <c r="AI292" s="201"/>
      <c r="AJ292" s="202"/>
      <c r="AK292" s="203"/>
      <c r="AL292" s="204">
        <f t="shared" si="33"/>
        <v>0</v>
      </c>
      <c r="AM292" s="596">
        <f t="shared" si="32"/>
        <v>0</v>
      </c>
      <c r="AN292" s="590"/>
      <c r="AO292" s="236"/>
      <c r="AP292" s="237"/>
      <c r="AQ292" s="238"/>
      <c r="AR292" s="243"/>
      <c r="AS292" s="239"/>
      <c r="AT292" s="240"/>
      <c r="AU292" s="241"/>
      <c r="AV292" s="242"/>
    </row>
    <row r="293" spans="1:48" ht="17.5" customHeight="1" x14ac:dyDescent="0.2">
      <c r="A293" s="336">
        <v>45946</v>
      </c>
      <c r="B293" s="201"/>
      <c r="C293" s="202"/>
      <c r="D293" s="203"/>
      <c r="E293" s="201"/>
      <c r="F293" s="202"/>
      <c r="G293" s="203"/>
      <c r="H293" s="201"/>
      <c r="I293" s="202"/>
      <c r="J293" s="203"/>
      <c r="K293" s="201"/>
      <c r="L293" s="202"/>
      <c r="M293" s="203"/>
      <c r="N293" s="201"/>
      <c r="O293" s="202"/>
      <c r="P293" s="203"/>
      <c r="Q293" s="201"/>
      <c r="R293" s="202"/>
      <c r="S293" s="203"/>
      <c r="T293" s="201"/>
      <c r="U293" s="202"/>
      <c r="V293" s="203"/>
      <c r="W293" s="201"/>
      <c r="X293" s="202"/>
      <c r="Y293" s="203"/>
      <c r="Z293" s="201"/>
      <c r="AA293" s="202"/>
      <c r="AB293" s="203"/>
      <c r="AC293" s="201"/>
      <c r="AD293" s="202"/>
      <c r="AE293" s="203"/>
      <c r="AF293" s="201"/>
      <c r="AG293" s="202"/>
      <c r="AH293" s="203"/>
      <c r="AI293" s="201"/>
      <c r="AJ293" s="202"/>
      <c r="AK293" s="203"/>
      <c r="AL293" s="204">
        <f t="shared" si="33"/>
        <v>0</v>
      </c>
      <c r="AM293" s="596">
        <f t="shared" si="32"/>
        <v>0</v>
      </c>
      <c r="AN293" s="590"/>
      <c r="AO293" s="236"/>
      <c r="AP293" s="237"/>
      <c r="AQ293" s="238"/>
      <c r="AR293" s="243"/>
      <c r="AS293" s="239"/>
      <c r="AT293" s="240"/>
      <c r="AU293" s="241"/>
      <c r="AV293" s="242"/>
    </row>
    <row r="294" spans="1:48" ht="17.5" customHeight="1" x14ac:dyDescent="0.2">
      <c r="A294" s="336">
        <v>45947</v>
      </c>
      <c r="B294" s="201"/>
      <c r="C294" s="202"/>
      <c r="D294" s="203"/>
      <c r="E294" s="201"/>
      <c r="F294" s="202"/>
      <c r="G294" s="203"/>
      <c r="H294" s="201"/>
      <c r="I294" s="202"/>
      <c r="J294" s="203"/>
      <c r="K294" s="201"/>
      <c r="L294" s="202"/>
      <c r="M294" s="203"/>
      <c r="N294" s="201"/>
      <c r="O294" s="202"/>
      <c r="P294" s="203"/>
      <c r="Q294" s="201"/>
      <c r="R294" s="202"/>
      <c r="S294" s="203"/>
      <c r="T294" s="201"/>
      <c r="U294" s="202"/>
      <c r="V294" s="203"/>
      <c r="W294" s="201"/>
      <c r="X294" s="202"/>
      <c r="Y294" s="203"/>
      <c r="Z294" s="201"/>
      <c r="AA294" s="202"/>
      <c r="AB294" s="203"/>
      <c r="AC294" s="201"/>
      <c r="AD294" s="202"/>
      <c r="AE294" s="203"/>
      <c r="AF294" s="201"/>
      <c r="AG294" s="202"/>
      <c r="AH294" s="203"/>
      <c r="AI294" s="201"/>
      <c r="AJ294" s="202"/>
      <c r="AK294" s="203"/>
      <c r="AL294" s="204">
        <f t="shared" si="33"/>
        <v>0</v>
      </c>
      <c r="AM294" s="596">
        <f t="shared" si="32"/>
        <v>0</v>
      </c>
      <c r="AN294" s="590"/>
      <c r="AO294" s="236"/>
      <c r="AP294" s="237"/>
      <c r="AQ294" s="238"/>
      <c r="AR294" s="243"/>
      <c r="AS294" s="239"/>
      <c r="AT294" s="240"/>
      <c r="AU294" s="241"/>
      <c r="AV294" s="242"/>
    </row>
    <row r="295" spans="1:48" ht="17.5" customHeight="1" x14ac:dyDescent="0.2">
      <c r="A295" s="336">
        <v>45948</v>
      </c>
      <c r="B295" s="201"/>
      <c r="C295" s="202"/>
      <c r="D295" s="203"/>
      <c r="E295" s="201"/>
      <c r="F295" s="202"/>
      <c r="G295" s="203"/>
      <c r="H295" s="201"/>
      <c r="I295" s="202"/>
      <c r="J295" s="203"/>
      <c r="K295" s="201"/>
      <c r="L295" s="202"/>
      <c r="M295" s="203"/>
      <c r="N295" s="201"/>
      <c r="O295" s="202"/>
      <c r="P295" s="203"/>
      <c r="Q295" s="201"/>
      <c r="R295" s="202"/>
      <c r="S295" s="203"/>
      <c r="T295" s="201"/>
      <c r="U295" s="202"/>
      <c r="V295" s="203"/>
      <c r="W295" s="201"/>
      <c r="X295" s="202"/>
      <c r="Y295" s="203"/>
      <c r="Z295" s="201"/>
      <c r="AA295" s="202"/>
      <c r="AB295" s="203"/>
      <c r="AC295" s="201"/>
      <c r="AD295" s="202"/>
      <c r="AE295" s="203"/>
      <c r="AF295" s="201"/>
      <c r="AG295" s="202"/>
      <c r="AH295" s="203"/>
      <c r="AI295" s="201"/>
      <c r="AJ295" s="202"/>
      <c r="AK295" s="203"/>
      <c r="AL295" s="204">
        <f t="shared" si="33"/>
        <v>0</v>
      </c>
      <c r="AM295" s="596">
        <f t="shared" si="32"/>
        <v>0</v>
      </c>
      <c r="AN295" s="590"/>
      <c r="AO295" s="236"/>
      <c r="AP295" s="237"/>
      <c r="AQ295" s="238"/>
      <c r="AR295" s="243"/>
      <c r="AS295" s="239"/>
      <c r="AT295" s="240"/>
      <c r="AU295" s="241"/>
      <c r="AV295" s="242"/>
    </row>
    <row r="296" spans="1:48" ht="17.5" customHeight="1" x14ac:dyDescent="0.2">
      <c r="A296" s="336">
        <v>45949</v>
      </c>
      <c r="B296" s="201"/>
      <c r="C296" s="202"/>
      <c r="D296" s="203"/>
      <c r="E296" s="201"/>
      <c r="F296" s="202"/>
      <c r="G296" s="203"/>
      <c r="H296" s="201"/>
      <c r="I296" s="202"/>
      <c r="J296" s="203"/>
      <c r="K296" s="201"/>
      <c r="L296" s="202"/>
      <c r="M296" s="203"/>
      <c r="N296" s="201"/>
      <c r="O296" s="202"/>
      <c r="P296" s="203"/>
      <c r="Q296" s="201"/>
      <c r="R296" s="202"/>
      <c r="S296" s="203"/>
      <c r="T296" s="201"/>
      <c r="U296" s="202"/>
      <c r="V296" s="203"/>
      <c r="W296" s="201"/>
      <c r="X296" s="202"/>
      <c r="Y296" s="203"/>
      <c r="Z296" s="201"/>
      <c r="AA296" s="202"/>
      <c r="AB296" s="203"/>
      <c r="AC296" s="201"/>
      <c r="AD296" s="202"/>
      <c r="AE296" s="203"/>
      <c r="AF296" s="201"/>
      <c r="AG296" s="202"/>
      <c r="AH296" s="203"/>
      <c r="AI296" s="201"/>
      <c r="AJ296" s="202"/>
      <c r="AK296" s="203"/>
      <c r="AL296" s="204">
        <f t="shared" si="33"/>
        <v>0</v>
      </c>
      <c r="AM296" s="596">
        <f t="shared" si="32"/>
        <v>0</v>
      </c>
      <c r="AN296" s="590"/>
      <c r="AO296" s="236"/>
      <c r="AP296" s="237"/>
      <c r="AQ296" s="238"/>
      <c r="AR296" s="243"/>
      <c r="AS296" s="239"/>
      <c r="AT296" s="240"/>
      <c r="AU296" s="241"/>
      <c r="AV296" s="242"/>
    </row>
    <row r="297" spans="1:48" ht="17.5" customHeight="1" x14ac:dyDescent="0.2">
      <c r="A297" s="336">
        <v>45950</v>
      </c>
      <c r="B297" s="201"/>
      <c r="C297" s="202"/>
      <c r="D297" s="203"/>
      <c r="E297" s="201"/>
      <c r="F297" s="202"/>
      <c r="G297" s="203"/>
      <c r="H297" s="201"/>
      <c r="I297" s="202"/>
      <c r="J297" s="203"/>
      <c r="K297" s="201"/>
      <c r="L297" s="202"/>
      <c r="M297" s="203"/>
      <c r="N297" s="201"/>
      <c r="O297" s="202"/>
      <c r="P297" s="203"/>
      <c r="Q297" s="201"/>
      <c r="R297" s="202"/>
      <c r="S297" s="203"/>
      <c r="T297" s="201"/>
      <c r="U297" s="202"/>
      <c r="V297" s="203"/>
      <c r="W297" s="201"/>
      <c r="X297" s="202"/>
      <c r="Y297" s="203"/>
      <c r="Z297" s="201"/>
      <c r="AA297" s="202"/>
      <c r="AB297" s="203"/>
      <c r="AC297" s="201"/>
      <c r="AD297" s="202"/>
      <c r="AE297" s="203"/>
      <c r="AF297" s="201"/>
      <c r="AG297" s="202"/>
      <c r="AH297" s="203"/>
      <c r="AI297" s="201"/>
      <c r="AJ297" s="202"/>
      <c r="AK297" s="203"/>
      <c r="AL297" s="204">
        <f t="shared" si="33"/>
        <v>0</v>
      </c>
      <c r="AM297" s="596">
        <f t="shared" si="32"/>
        <v>0</v>
      </c>
      <c r="AN297" s="590"/>
      <c r="AO297" s="236"/>
      <c r="AP297" s="237"/>
      <c r="AQ297" s="238"/>
      <c r="AR297" s="243"/>
      <c r="AS297" s="239"/>
      <c r="AT297" s="240"/>
      <c r="AU297" s="241"/>
      <c r="AV297" s="242"/>
    </row>
    <row r="298" spans="1:48" ht="17.5" customHeight="1" x14ac:dyDescent="0.2">
      <c r="A298" s="336">
        <v>45951</v>
      </c>
      <c r="B298" s="201"/>
      <c r="C298" s="202"/>
      <c r="D298" s="203"/>
      <c r="E298" s="201"/>
      <c r="F298" s="202"/>
      <c r="G298" s="203"/>
      <c r="H298" s="201"/>
      <c r="I298" s="202"/>
      <c r="J298" s="203"/>
      <c r="K298" s="201"/>
      <c r="L298" s="202"/>
      <c r="M298" s="203"/>
      <c r="N298" s="201"/>
      <c r="O298" s="202"/>
      <c r="P298" s="203"/>
      <c r="Q298" s="201"/>
      <c r="R298" s="202"/>
      <c r="S298" s="203"/>
      <c r="T298" s="201"/>
      <c r="U298" s="202"/>
      <c r="V298" s="203"/>
      <c r="W298" s="201"/>
      <c r="X298" s="202"/>
      <c r="Y298" s="203"/>
      <c r="Z298" s="201"/>
      <c r="AA298" s="202"/>
      <c r="AB298" s="203"/>
      <c r="AC298" s="201"/>
      <c r="AD298" s="202"/>
      <c r="AE298" s="203"/>
      <c r="AF298" s="201"/>
      <c r="AG298" s="202"/>
      <c r="AH298" s="203"/>
      <c r="AI298" s="201"/>
      <c r="AJ298" s="202"/>
      <c r="AK298" s="203"/>
      <c r="AL298" s="204">
        <f t="shared" si="33"/>
        <v>0</v>
      </c>
      <c r="AM298" s="596">
        <f t="shared" si="32"/>
        <v>0</v>
      </c>
      <c r="AN298" s="590"/>
      <c r="AO298" s="236"/>
      <c r="AP298" s="237"/>
      <c r="AQ298" s="238"/>
      <c r="AR298" s="243"/>
      <c r="AS298" s="239"/>
      <c r="AT298" s="240"/>
      <c r="AU298" s="241"/>
      <c r="AV298" s="242"/>
    </row>
    <row r="299" spans="1:48" ht="17.5" customHeight="1" x14ac:dyDescent="0.2">
      <c r="A299" s="336">
        <v>45952</v>
      </c>
      <c r="B299" s="201"/>
      <c r="C299" s="202"/>
      <c r="D299" s="203"/>
      <c r="E299" s="201"/>
      <c r="F299" s="202"/>
      <c r="G299" s="203"/>
      <c r="H299" s="201"/>
      <c r="I299" s="202"/>
      <c r="J299" s="203"/>
      <c r="K299" s="201"/>
      <c r="L299" s="202"/>
      <c r="M299" s="203"/>
      <c r="N299" s="201"/>
      <c r="O299" s="202"/>
      <c r="P299" s="203"/>
      <c r="Q299" s="201"/>
      <c r="R299" s="202"/>
      <c r="S299" s="203"/>
      <c r="T299" s="201"/>
      <c r="U299" s="202"/>
      <c r="V299" s="203"/>
      <c r="W299" s="201"/>
      <c r="X299" s="202"/>
      <c r="Y299" s="203"/>
      <c r="Z299" s="201"/>
      <c r="AA299" s="202"/>
      <c r="AB299" s="203"/>
      <c r="AC299" s="201"/>
      <c r="AD299" s="202"/>
      <c r="AE299" s="203"/>
      <c r="AF299" s="201"/>
      <c r="AG299" s="202"/>
      <c r="AH299" s="203"/>
      <c r="AI299" s="201"/>
      <c r="AJ299" s="202"/>
      <c r="AK299" s="203"/>
      <c r="AL299" s="204">
        <f t="shared" si="33"/>
        <v>0</v>
      </c>
      <c r="AM299" s="596">
        <f t="shared" si="32"/>
        <v>0</v>
      </c>
      <c r="AN299" s="590"/>
      <c r="AO299" s="236"/>
      <c r="AP299" s="237"/>
      <c r="AQ299" s="238"/>
      <c r="AR299" s="243"/>
      <c r="AS299" s="239"/>
      <c r="AT299" s="240"/>
      <c r="AU299" s="241"/>
      <c r="AV299" s="242"/>
    </row>
    <row r="300" spans="1:48" ht="17.5" customHeight="1" x14ac:dyDescent="0.2">
      <c r="A300" s="336">
        <v>45953</v>
      </c>
      <c r="B300" s="201"/>
      <c r="C300" s="202"/>
      <c r="D300" s="203"/>
      <c r="E300" s="201"/>
      <c r="F300" s="202"/>
      <c r="G300" s="203"/>
      <c r="H300" s="201"/>
      <c r="I300" s="202"/>
      <c r="J300" s="203"/>
      <c r="K300" s="201"/>
      <c r="L300" s="202"/>
      <c r="M300" s="203"/>
      <c r="N300" s="201"/>
      <c r="O300" s="202"/>
      <c r="P300" s="203"/>
      <c r="Q300" s="201"/>
      <c r="R300" s="202"/>
      <c r="S300" s="203"/>
      <c r="T300" s="201"/>
      <c r="U300" s="202"/>
      <c r="V300" s="203"/>
      <c r="W300" s="201"/>
      <c r="X300" s="202"/>
      <c r="Y300" s="203"/>
      <c r="Z300" s="201"/>
      <c r="AA300" s="202"/>
      <c r="AB300" s="203"/>
      <c r="AC300" s="201"/>
      <c r="AD300" s="202"/>
      <c r="AE300" s="203"/>
      <c r="AF300" s="201"/>
      <c r="AG300" s="202"/>
      <c r="AH300" s="203"/>
      <c r="AI300" s="201"/>
      <c r="AJ300" s="202"/>
      <c r="AK300" s="203"/>
      <c r="AL300" s="204">
        <f t="shared" si="33"/>
        <v>0</v>
      </c>
      <c r="AM300" s="596">
        <f t="shared" si="32"/>
        <v>0</v>
      </c>
      <c r="AN300" s="590"/>
      <c r="AO300" s="236"/>
      <c r="AP300" s="237"/>
      <c r="AQ300" s="238"/>
      <c r="AR300" s="243"/>
      <c r="AS300" s="239"/>
      <c r="AT300" s="240"/>
      <c r="AU300" s="241"/>
      <c r="AV300" s="242"/>
    </row>
    <row r="301" spans="1:48" ht="17.5" customHeight="1" x14ac:dyDescent="0.2">
      <c r="A301" s="336">
        <v>45954</v>
      </c>
      <c r="B301" s="201"/>
      <c r="C301" s="202"/>
      <c r="D301" s="203"/>
      <c r="E301" s="201"/>
      <c r="F301" s="202"/>
      <c r="G301" s="203"/>
      <c r="H301" s="201"/>
      <c r="I301" s="202"/>
      <c r="J301" s="203"/>
      <c r="K301" s="201"/>
      <c r="L301" s="202"/>
      <c r="M301" s="203"/>
      <c r="N301" s="201"/>
      <c r="O301" s="202"/>
      <c r="P301" s="203"/>
      <c r="Q301" s="201"/>
      <c r="R301" s="202"/>
      <c r="S301" s="203"/>
      <c r="T301" s="201"/>
      <c r="U301" s="202"/>
      <c r="V301" s="203"/>
      <c r="W301" s="201"/>
      <c r="X301" s="202"/>
      <c r="Y301" s="203"/>
      <c r="Z301" s="201"/>
      <c r="AA301" s="202"/>
      <c r="AB301" s="203"/>
      <c r="AC301" s="201"/>
      <c r="AD301" s="202"/>
      <c r="AE301" s="203"/>
      <c r="AF301" s="201"/>
      <c r="AG301" s="202"/>
      <c r="AH301" s="203"/>
      <c r="AI301" s="201"/>
      <c r="AJ301" s="202"/>
      <c r="AK301" s="203"/>
      <c r="AL301" s="204">
        <f t="shared" si="33"/>
        <v>0</v>
      </c>
      <c r="AM301" s="596">
        <f t="shared" si="32"/>
        <v>0</v>
      </c>
      <c r="AN301" s="590"/>
      <c r="AO301" s="236"/>
      <c r="AP301" s="237"/>
      <c r="AQ301" s="238"/>
      <c r="AR301" s="243"/>
      <c r="AS301" s="239"/>
      <c r="AT301" s="240"/>
      <c r="AU301" s="241"/>
      <c r="AV301" s="242"/>
    </row>
    <row r="302" spans="1:48" ht="17.5" customHeight="1" x14ac:dyDescent="0.2">
      <c r="A302" s="336">
        <v>45955</v>
      </c>
      <c r="B302" s="201"/>
      <c r="C302" s="202"/>
      <c r="D302" s="203"/>
      <c r="E302" s="201"/>
      <c r="F302" s="202"/>
      <c r="G302" s="203"/>
      <c r="H302" s="201"/>
      <c r="I302" s="202"/>
      <c r="J302" s="203"/>
      <c r="K302" s="201"/>
      <c r="L302" s="202"/>
      <c r="M302" s="203"/>
      <c r="N302" s="201"/>
      <c r="O302" s="202"/>
      <c r="P302" s="203"/>
      <c r="Q302" s="201"/>
      <c r="R302" s="202"/>
      <c r="S302" s="203"/>
      <c r="T302" s="201"/>
      <c r="U302" s="202"/>
      <c r="V302" s="203"/>
      <c r="W302" s="201"/>
      <c r="X302" s="202"/>
      <c r="Y302" s="203"/>
      <c r="Z302" s="201"/>
      <c r="AA302" s="202"/>
      <c r="AB302" s="203"/>
      <c r="AC302" s="201"/>
      <c r="AD302" s="202"/>
      <c r="AE302" s="203"/>
      <c r="AF302" s="201"/>
      <c r="AG302" s="202"/>
      <c r="AH302" s="203"/>
      <c r="AI302" s="201"/>
      <c r="AJ302" s="202"/>
      <c r="AK302" s="203"/>
      <c r="AL302" s="204">
        <f t="shared" si="33"/>
        <v>0</v>
      </c>
      <c r="AM302" s="596">
        <f t="shared" si="32"/>
        <v>0</v>
      </c>
      <c r="AN302" s="590"/>
      <c r="AO302" s="236"/>
      <c r="AP302" s="237"/>
      <c r="AQ302" s="238"/>
      <c r="AR302" s="243"/>
      <c r="AS302" s="239"/>
      <c r="AT302" s="240"/>
      <c r="AU302" s="241"/>
      <c r="AV302" s="242"/>
    </row>
    <row r="303" spans="1:48" ht="17.5" customHeight="1" x14ac:dyDescent="0.2">
      <c r="A303" s="336">
        <v>45956</v>
      </c>
      <c r="B303" s="201"/>
      <c r="C303" s="202"/>
      <c r="D303" s="203"/>
      <c r="E303" s="201"/>
      <c r="F303" s="202"/>
      <c r="G303" s="203"/>
      <c r="H303" s="201"/>
      <c r="I303" s="202"/>
      <c r="J303" s="203"/>
      <c r="K303" s="201"/>
      <c r="L303" s="202"/>
      <c r="M303" s="203"/>
      <c r="N303" s="201"/>
      <c r="O303" s="202"/>
      <c r="P303" s="203"/>
      <c r="Q303" s="201"/>
      <c r="R303" s="202"/>
      <c r="S303" s="203"/>
      <c r="T303" s="201"/>
      <c r="U303" s="202"/>
      <c r="V303" s="203"/>
      <c r="W303" s="201"/>
      <c r="X303" s="202"/>
      <c r="Y303" s="203"/>
      <c r="Z303" s="201"/>
      <c r="AA303" s="202"/>
      <c r="AB303" s="203"/>
      <c r="AC303" s="201"/>
      <c r="AD303" s="202"/>
      <c r="AE303" s="203"/>
      <c r="AF303" s="201"/>
      <c r="AG303" s="202"/>
      <c r="AH303" s="203"/>
      <c r="AI303" s="201"/>
      <c r="AJ303" s="202"/>
      <c r="AK303" s="203"/>
      <c r="AL303" s="204">
        <f t="shared" si="33"/>
        <v>0</v>
      </c>
      <c r="AM303" s="596">
        <f t="shared" si="32"/>
        <v>0</v>
      </c>
      <c r="AN303" s="590"/>
      <c r="AO303" s="236"/>
      <c r="AP303" s="237"/>
      <c r="AQ303" s="238"/>
      <c r="AR303" s="243"/>
      <c r="AS303" s="239"/>
      <c r="AT303" s="240"/>
      <c r="AU303" s="241"/>
      <c r="AV303" s="242"/>
    </row>
    <row r="304" spans="1:48" ht="17.5" customHeight="1" x14ac:dyDescent="0.2">
      <c r="A304" s="336">
        <v>45957</v>
      </c>
      <c r="B304" s="201"/>
      <c r="C304" s="202"/>
      <c r="D304" s="203"/>
      <c r="E304" s="201"/>
      <c r="F304" s="202"/>
      <c r="G304" s="203"/>
      <c r="H304" s="201"/>
      <c r="I304" s="202"/>
      <c r="J304" s="203"/>
      <c r="K304" s="201"/>
      <c r="L304" s="202"/>
      <c r="M304" s="203"/>
      <c r="N304" s="201"/>
      <c r="O304" s="202"/>
      <c r="P304" s="203"/>
      <c r="Q304" s="201"/>
      <c r="R304" s="202"/>
      <c r="S304" s="203"/>
      <c r="T304" s="201"/>
      <c r="U304" s="202"/>
      <c r="V304" s="203"/>
      <c r="W304" s="201"/>
      <c r="X304" s="202"/>
      <c r="Y304" s="203"/>
      <c r="Z304" s="201"/>
      <c r="AA304" s="202"/>
      <c r="AB304" s="203"/>
      <c r="AC304" s="201"/>
      <c r="AD304" s="202"/>
      <c r="AE304" s="203"/>
      <c r="AF304" s="201"/>
      <c r="AG304" s="202"/>
      <c r="AH304" s="203"/>
      <c r="AI304" s="201"/>
      <c r="AJ304" s="202"/>
      <c r="AK304" s="203"/>
      <c r="AL304" s="204">
        <f t="shared" si="33"/>
        <v>0</v>
      </c>
      <c r="AM304" s="596">
        <f t="shared" si="32"/>
        <v>0</v>
      </c>
      <c r="AN304" s="590"/>
      <c r="AO304" s="236"/>
      <c r="AP304" s="237"/>
      <c r="AQ304" s="238"/>
      <c r="AR304" s="243"/>
      <c r="AS304" s="239"/>
      <c r="AT304" s="240"/>
      <c r="AU304" s="241"/>
      <c r="AV304" s="242"/>
    </row>
    <row r="305" spans="1:48" ht="17.5" customHeight="1" x14ac:dyDescent="0.2">
      <c r="A305" s="336">
        <v>45958</v>
      </c>
      <c r="B305" s="201"/>
      <c r="C305" s="202"/>
      <c r="D305" s="203"/>
      <c r="E305" s="201"/>
      <c r="F305" s="202"/>
      <c r="G305" s="203"/>
      <c r="H305" s="201"/>
      <c r="I305" s="202"/>
      <c r="J305" s="203"/>
      <c r="K305" s="201"/>
      <c r="L305" s="202"/>
      <c r="M305" s="203"/>
      <c r="N305" s="201"/>
      <c r="O305" s="202"/>
      <c r="P305" s="203"/>
      <c r="Q305" s="201"/>
      <c r="R305" s="202"/>
      <c r="S305" s="203"/>
      <c r="T305" s="201"/>
      <c r="U305" s="202"/>
      <c r="V305" s="203"/>
      <c r="W305" s="201"/>
      <c r="X305" s="202"/>
      <c r="Y305" s="203"/>
      <c r="Z305" s="201"/>
      <c r="AA305" s="202"/>
      <c r="AB305" s="203"/>
      <c r="AC305" s="201"/>
      <c r="AD305" s="202"/>
      <c r="AE305" s="203"/>
      <c r="AF305" s="201"/>
      <c r="AG305" s="202"/>
      <c r="AH305" s="203"/>
      <c r="AI305" s="201"/>
      <c r="AJ305" s="202"/>
      <c r="AK305" s="203"/>
      <c r="AL305" s="204">
        <f t="shared" si="33"/>
        <v>0</v>
      </c>
      <c r="AM305" s="596">
        <f t="shared" si="32"/>
        <v>0</v>
      </c>
      <c r="AN305" s="590"/>
      <c r="AO305" s="236"/>
      <c r="AP305" s="237"/>
      <c r="AQ305" s="238"/>
      <c r="AR305" s="243"/>
      <c r="AS305" s="239"/>
      <c r="AT305" s="240"/>
      <c r="AU305" s="241"/>
      <c r="AV305" s="242"/>
    </row>
    <row r="306" spans="1:48" ht="17.5" customHeight="1" x14ac:dyDescent="0.2">
      <c r="A306" s="336">
        <v>45959</v>
      </c>
      <c r="B306" s="201"/>
      <c r="C306" s="202"/>
      <c r="D306" s="203"/>
      <c r="E306" s="201"/>
      <c r="F306" s="202"/>
      <c r="G306" s="203"/>
      <c r="H306" s="201"/>
      <c r="I306" s="202"/>
      <c r="J306" s="203"/>
      <c r="K306" s="201"/>
      <c r="L306" s="202"/>
      <c r="M306" s="203"/>
      <c r="N306" s="201"/>
      <c r="O306" s="202"/>
      <c r="P306" s="203"/>
      <c r="Q306" s="201"/>
      <c r="R306" s="202"/>
      <c r="S306" s="203"/>
      <c r="T306" s="201"/>
      <c r="U306" s="202"/>
      <c r="V306" s="203"/>
      <c r="W306" s="201"/>
      <c r="X306" s="202"/>
      <c r="Y306" s="203"/>
      <c r="Z306" s="201"/>
      <c r="AA306" s="202"/>
      <c r="AB306" s="203"/>
      <c r="AC306" s="201"/>
      <c r="AD306" s="202"/>
      <c r="AE306" s="203"/>
      <c r="AF306" s="201"/>
      <c r="AG306" s="202"/>
      <c r="AH306" s="203"/>
      <c r="AI306" s="201"/>
      <c r="AJ306" s="202"/>
      <c r="AK306" s="203"/>
      <c r="AL306" s="204">
        <f t="shared" si="33"/>
        <v>0</v>
      </c>
      <c r="AM306" s="596">
        <f t="shared" si="32"/>
        <v>0</v>
      </c>
      <c r="AN306" s="590"/>
      <c r="AO306" s="236"/>
      <c r="AP306" s="237"/>
      <c r="AQ306" s="238"/>
      <c r="AR306" s="243"/>
      <c r="AS306" s="239"/>
      <c r="AT306" s="240"/>
      <c r="AU306" s="241"/>
      <c r="AV306" s="242"/>
    </row>
    <row r="307" spans="1:48" ht="17.5" customHeight="1" x14ac:dyDescent="0.2">
      <c r="A307" s="336">
        <v>45960</v>
      </c>
      <c r="B307" s="201"/>
      <c r="C307" s="202"/>
      <c r="D307" s="203"/>
      <c r="E307" s="201"/>
      <c r="F307" s="202"/>
      <c r="G307" s="203"/>
      <c r="H307" s="201"/>
      <c r="I307" s="202"/>
      <c r="J307" s="203"/>
      <c r="K307" s="201"/>
      <c r="L307" s="202"/>
      <c r="M307" s="203"/>
      <c r="N307" s="201"/>
      <c r="O307" s="202"/>
      <c r="P307" s="203"/>
      <c r="Q307" s="201"/>
      <c r="R307" s="202"/>
      <c r="S307" s="203"/>
      <c r="T307" s="201"/>
      <c r="U307" s="202"/>
      <c r="V307" s="203"/>
      <c r="W307" s="201"/>
      <c r="X307" s="202"/>
      <c r="Y307" s="203"/>
      <c r="Z307" s="201"/>
      <c r="AA307" s="202"/>
      <c r="AB307" s="203"/>
      <c r="AC307" s="201"/>
      <c r="AD307" s="202"/>
      <c r="AE307" s="203"/>
      <c r="AF307" s="201"/>
      <c r="AG307" s="202"/>
      <c r="AH307" s="203"/>
      <c r="AI307" s="201"/>
      <c r="AJ307" s="202"/>
      <c r="AK307" s="203"/>
      <c r="AL307" s="204">
        <f t="shared" si="33"/>
        <v>0</v>
      </c>
      <c r="AM307" s="596">
        <f t="shared" si="32"/>
        <v>0</v>
      </c>
      <c r="AN307" s="590"/>
      <c r="AO307" s="236"/>
      <c r="AP307" s="237"/>
      <c r="AQ307" s="238"/>
      <c r="AR307" s="243"/>
      <c r="AS307" s="239"/>
      <c r="AT307" s="240"/>
      <c r="AU307" s="241"/>
      <c r="AV307" s="242"/>
    </row>
    <row r="308" spans="1:48" ht="17.5" customHeight="1" x14ac:dyDescent="0.2">
      <c r="A308" s="336">
        <v>45961</v>
      </c>
      <c r="B308" s="201"/>
      <c r="C308" s="202"/>
      <c r="D308" s="203"/>
      <c r="E308" s="201"/>
      <c r="F308" s="202"/>
      <c r="G308" s="203"/>
      <c r="H308" s="201"/>
      <c r="I308" s="202"/>
      <c r="J308" s="203"/>
      <c r="K308" s="201"/>
      <c r="L308" s="202"/>
      <c r="M308" s="203"/>
      <c r="N308" s="201"/>
      <c r="O308" s="202"/>
      <c r="P308" s="203"/>
      <c r="Q308" s="201"/>
      <c r="R308" s="202"/>
      <c r="S308" s="203"/>
      <c r="T308" s="201"/>
      <c r="U308" s="202"/>
      <c r="V308" s="203"/>
      <c r="W308" s="201"/>
      <c r="X308" s="202"/>
      <c r="Y308" s="203"/>
      <c r="Z308" s="201"/>
      <c r="AA308" s="202"/>
      <c r="AB308" s="203"/>
      <c r="AC308" s="201"/>
      <c r="AD308" s="202"/>
      <c r="AE308" s="203"/>
      <c r="AF308" s="201"/>
      <c r="AG308" s="202"/>
      <c r="AH308" s="203"/>
      <c r="AI308" s="201"/>
      <c r="AJ308" s="202"/>
      <c r="AK308" s="203"/>
      <c r="AL308" s="204">
        <f t="shared" si="33"/>
        <v>0</v>
      </c>
      <c r="AM308" s="596">
        <f t="shared" si="32"/>
        <v>0</v>
      </c>
      <c r="AN308" s="590"/>
      <c r="AO308" s="236"/>
      <c r="AP308" s="237"/>
      <c r="AQ308" s="238"/>
      <c r="AR308" s="243"/>
      <c r="AS308" s="239"/>
      <c r="AT308" s="240"/>
      <c r="AU308" s="241"/>
      <c r="AV308" s="242"/>
    </row>
    <row r="309" spans="1:48" ht="17.5" customHeight="1" x14ac:dyDescent="0.2">
      <c r="A309" s="599">
        <v>45962</v>
      </c>
      <c r="B309" s="201"/>
      <c r="C309" s="202"/>
      <c r="D309" s="203"/>
      <c r="E309" s="201"/>
      <c r="F309" s="202"/>
      <c r="G309" s="203"/>
      <c r="H309" s="201"/>
      <c r="I309" s="202"/>
      <c r="J309" s="203"/>
      <c r="K309" s="201"/>
      <c r="L309" s="202"/>
      <c r="M309" s="203"/>
      <c r="N309" s="201"/>
      <c r="O309" s="202"/>
      <c r="P309" s="203"/>
      <c r="Q309" s="201"/>
      <c r="R309" s="202"/>
      <c r="S309" s="203"/>
      <c r="T309" s="201"/>
      <c r="U309" s="202"/>
      <c r="V309" s="203"/>
      <c r="W309" s="201"/>
      <c r="X309" s="202"/>
      <c r="Y309" s="203"/>
      <c r="Z309" s="201"/>
      <c r="AA309" s="202"/>
      <c r="AB309" s="203"/>
      <c r="AC309" s="201"/>
      <c r="AD309" s="202"/>
      <c r="AE309" s="203"/>
      <c r="AF309" s="201"/>
      <c r="AG309" s="202"/>
      <c r="AH309" s="203"/>
      <c r="AI309" s="201"/>
      <c r="AJ309" s="202"/>
      <c r="AK309" s="203"/>
      <c r="AL309" s="204">
        <f t="shared" si="33"/>
        <v>0</v>
      </c>
      <c r="AM309" s="596">
        <f t="shared" si="32"/>
        <v>0</v>
      </c>
      <c r="AN309" s="590"/>
      <c r="AO309" s="236"/>
      <c r="AP309" s="237"/>
      <c r="AQ309" s="238"/>
      <c r="AR309" s="243"/>
      <c r="AS309" s="239"/>
      <c r="AT309" s="240"/>
      <c r="AU309" s="241"/>
      <c r="AV309" s="242"/>
    </row>
    <row r="310" spans="1:48" ht="17.5" customHeight="1" x14ac:dyDescent="0.2">
      <c r="A310" s="599">
        <v>45963</v>
      </c>
      <c r="B310" s="201"/>
      <c r="C310" s="202"/>
      <c r="D310" s="203"/>
      <c r="E310" s="201"/>
      <c r="F310" s="202"/>
      <c r="G310" s="203"/>
      <c r="H310" s="201"/>
      <c r="I310" s="202"/>
      <c r="J310" s="203"/>
      <c r="K310" s="201"/>
      <c r="L310" s="202"/>
      <c r="M310" s="203"/>
      <c r="N310" s="201"/>
      <c r="O310" s="202"/>
      <c r="P310" s="203"/>
      <c r="Q310" s="201"/>
      <c r="R310" s="202"/>
      <c r="S310" s="203"/>
      <c r="T310" s="201"/>
      <c r="U310" s="202"/>
      <c r="V310" s="203"/>
      <c r="W310" s="201"/>
      <c r="X310" s="202"/>
      <c r="Y310" s="203"/>
      <c r="Z310" s="201"/>
      <c r="AA310" s="202"/>
      <c r="AB310" s="203"/>
      <c r="AC310" s="201"/>
      <c r="AD310" s="202"/>
      <c r="AE310" s="203"/>
      <c r="AF310" s="201"/>
      <c r="AG310" s="202"/>
      <c r="AH310" s="203"/>
      <c r="AI310" s="201"/>
      <c r="AJ310" s="202"/>
      <c r="AK310" s="203"/>
      <c r="AL310" s="204">
        <f t="shared" si="33"/>
        <v>0</v>
      </c>
      <c r="AM310" s="596">
        <f t="shared" si="32"/>
        <v>0</v>
      </c>
      <c r="AN310" s="590"/>
      <c r="AO310" s="236"/>
      <c r="AP310" s="237"/>
      <c r="AQ310" s="238"/>
      <c r="AR310" s="243"/>
      <c r="AS310" s="239"/>
      <c r="AT310" s="240"/>
      <c r="AU310" s="241"/>
      <c r="AV310" s="242"/>
    </row>
    <row r="311" spans="1:48" ht="17.5" customHeight="1" x14ac:dyDescent="0.2">
      <c r="A311" s="599">
        <v>45964</v>
      </c>
      <c r="B311" s="201"/>
      <c r="C311" s="202"/>
      <c r="D311" s="203"/>
      <c r="E311" s="201"/>
      <c r="F311" s="202"/>
      <c r="G311" s="203"/>
      <c r="H311" s="201"/>
      <c r="I311" s="202"/>
      <c r="J311" s="203"/>
      <c r="K311" s="201"/>
      <c r="L311" s="202"/>
      <c r="M311" s="203"/>
      <c r="N311" s="201"/>
      <c r="O311" s="202"/>
      <c r="P311" s="203"/>
      <c r="Q311" s="201"/>
      <c r="R311" s="202"/>
      <c r="S311" s="203"/>
      <c r="T311" s="201"/>
      <c r="U311" s="202"/>
      <c r="V311" s="203"/>
      <c r="W311" s="201"/>
      <c r="X311" s="202"/>
      <c r="Y311" s="203"/>
      <c r="Z311" s="201"/>
      <c r="AA311" s="202"/>
      <c r="AB311" s="203"/>
      <c r="AC311" s="201"/>
      <c r="AD311" s="202"/>
      <c r="AE311" s="203"/>
      <c r="AF311" s="201"/>
      <c r="AG311" s="202"/>
      <c r="AH311" s="203"/>
      <c r="AI311" s="201"/>
      <c r="AJ311" s="202"/>
      <c r="AK311" s="203"/>
      <c r="AL311" s="204">
        <f t="shared" si="33"/>
        <v>0</v>
      </c>
      <c r="AM311" s="596">
        <f t="shared" si="32"/>
        <v>0</v>
      </c>
      <c r="AN311" s="590"/>
      <c r="AO311" s="236"/>
      <c r="AP311" s="237"/>
      <c r="AQ311" s="238"/>
      <c r="AR311" s="243"/>
      <c r="AS311" s="239"/>
      <c r="AT311" s="240"/>
      <c r="AU311" s="241"/>
      <c r="AV311" s="242"/>
    </row>
    <row r="312" spans="1:48" ht="17.5" customHeight="1" x14ac:dyDescent="0.2">
      <c r="A312" s="599">
        <v>45965</v>
      </c>
      <c r="B312" s="201"/>
      <c r="C312" s="202"/>
      <c r="D312" s="203"/>
      <c r="E312" s="201"/>
      <c r="F312" s="202"/>
      <c r="G312" s="203"/>
      <c r="H312" s="201"/>
      <c r="I312" s="202"/>
      <c r="J312" s="203"/>
      <c r="K312" s="201"/>
      <c r="L312" s="202"/>
      <c r="M312" s="203"/>
      <c r="N312" s="201"/>
      <c r="O312" s="202"/>
      <c r="P312" s="203"/>
      <c r="Q312" s="201"/>
      <c r="R312" s="202"/>
      <c r="S312" s="203"/>
      <c r="T312" s="201"/>
      <c r="U312" s="202"/>
      <c r="V312" s="203"/>
      <c r="W312" s="201"/>
      <c r="X312" s="202"/>
      <c r="Y312" s="203"/>
      <c r="Z312" s="201"/>
      <c r="AA312" s="202"/>
      <c r="AB312" s="203"/>
      <c r="AC312" s="201"/>
      <c r="AD312" s="202"/>
      <c r="AE312" s="203"/>
      <c r="AF312" s="201"/>
      <c r="AG312" s="202"/>
      <c r="AH312" s="203"/>
      <c r="AI312" s="201"/>
      <c r="AJ312" s="202"/>
      <c r="AK312" s="203"/>
      <c r="AL312" s="204">
        <f t="shared" si="33"/>
        <v>0</v>
      </c>
      <c r="AM312" s="596">
        <f t="shared" si="32"/>
        <v>0</v>
      </c>
      <c r="AN312" s="590"/>
      <c r="AO312" s="236"/>
      <c r="AP312" s="237"/>
      <c r="AQ312" s="238"/>
      <c r="AR312" s="243"/>
      <c r="AS312" s="239"/>
      <c r="AT312" s="240"/>
      <c r="AU312" s="241"/>
      <c r="AV312" s="242"/>
    </row>
    <row r="313" spans="1:48" ht="17.5" customHeight="1" x14ac:dyDescent="0.2">
      <c r="A313" s="599">
        <v>45966</v>
      </c>
      <c r="B313" s="201"/>
      <c r="C313" s="202"/>
      <c r="D313" s="203"/>
      <c r="E313" s="201"/>
      <c r="F313" s="202"/>
      <c r="G313" s="203"/>
      <c r="H313" s="201"/>
      <c r="I313" s="202"/>
      <c r="J313" s="203"/>
      <c r="K313" s="201"/>
      <c r="L313" s="202"/>
      <c r="M313" s="203"/>
      <c r="N313" s="201"/>
      <c r="O313" s="202"/>
      <c r="P313" s="203"/>
      <c r="Q313" s="201"/>
      <c r="R313" s="202"/>
      <c r="S313" s="203"/>
      <c r="T313" s="201"/>
      <c r="U313" s="202"/>
      <c r="V313" s="203"/>
      <c r="W313" s="201"/>
      <c r="X313" s="202"/>
      <c r="Y313" s="203"/>
      <c r="Z313" s="201"/>
      <c r="AA313" s="202"/>
      <c r="AB313" s="203"/>
      <c r="AC313" s="201"/>
      <c r="AD313" s="202"/>
      <c r="AE313" s="203"/>
      <c r="AF313" s="201"/>
      <c r="AG313" s="202"/>
      <c r="AH313" s="203"/>
      <c r="AI313" s="201"/>
      <c r="AJ313" s="202"/>
      <c r="AK313" s="203"/>
      <c r="AL313" s="204">
        <f t="shared" si="33"/>
        <v>0</v>
      </c>
      <c r="AM313" s="596">
        <f t="shared" si="32"/>
        <v>0</v>
      </c>
      <c r="AN313" s="590"/>
      <c r="AO313" s="236"/>
      <c r="AP313" s="237"/>
      <c r="AQ313" s="238"/>
      <c r="AR313" s="243"/>
      <c r="AS313" s="239"/>
      <c r="AT313" s="240"/>
      <c r="AU313" s="241"/>
      <c r="AV313" s="242"/>
    </row>
    <row r="314" spans="1:48" ht="17.5" customHeight="1" x14ac:dyDescent="0.2">
      <c r="A314" s="599">
        <v>45967</v>
      </c>
      <c r="B314" s="201"/>
      <c r="C314" s="202"/>
      <c r="D314" s="203"/>
      <c r="E314" s="201"/>
      <c r="F314" s="202"/>
      <c r="G314" s="203"/>
      <c r="H314" s="201"/>
      <c r="I314" s="202"/>
      <c r="J314" s="203"/>
      <c r="K314" s="201"/>
      <c r="L314" s="202"/>
      <c r="M314" s="203"/>
      <c r="N314" s="201"/>
      <c r="O314" s="202"/>
      <c r="P314" s="203"/>
      <c r="Q314" s="201"/>
      <c r="R314" s="202"/>
      <c r="S314" s="203"/>
      <c r="T314" s="201"/>
      <c r="U314" s="202"/>
      <c r="V314" s="203"/>
      <c r="W314" s="201"/>
      <c r="X314" s="202"/>
      <c r="Y314" s="203"/>
      <c r="Z314" s="201"/>
      <c r="AA314" s="202"/>
      <c r="AB314" s="203"/>
      <c r="AC314" s="201"/>
      <c r="AD314" s="202"/>
      <c r="AE314" s="203"/>
      <c r="AF314" s="201"/>
      <c r="AG314" s="202"/>
      <c r="AH314" s="203"/>
      <c r="AI314" s="201"/>
      <c r="AJ314" s="202"/>
      <c r="AK314" s="203"/>
      <c r="AL314" s="204">
        <f t="shared" si="33"/>
        <v>0</v>
      </c>
      <c r="AM314" s="596">
        <f t="shared" si="32"/>
        <v>0</v>
      </c>
      <c r="AN314" s="590"/>
      <c r="AO314" s="236"/>
      <c r="AP314" s="237"/>
      <c r="AQ314" s="238"/>
      <c r="AR314" s="243"/>
      <c r="AS314" s="239"/>
      <c r="AT314" s="240"/>
      <c r="AU314" s="241"/>
      <c r="AV314" s="242"/>
    </row>
    <row r="315" spans="1:48" ht="17.5" customHeight="1" x14ac:dyDescent="0.2">
      <c r="A315" s="599">
        <v>45968</v>
      </c>
      <c r="B315" s="201"/>
      <c r="C315" s="202"/>
      <c r="D315" s="203"/>
      <c r="E315" s="201"/>
      <c r="F315" s="202"/>
      <c r="G315" s="203"/>
      <c r="H315" s="201"/>
      <c r="I315" s="202"/>
      <c r="J315" s="203"/>
      <c r="K315" s="201"/>
      <c r="L315" s="202"/>
      <c r="M315" s="203"/>
      <c r="N315" s="201"/>
      <c r="O315" s="202"/>
      <c r="P315" s="203"/>
      <c r="Q315" s="201"/>
      <c r="R315" s="202"/>
      <c r="S315" s="203"/>
      <c r="T315" s="201"/>
      <c r="U315" s="202"/>
      <c r="V315" s="203"/>
      <c r="W315" s="201"/>
      <c r="X315" s="202"/>
      <c r="Y315" s="203"/>
      <c r="Z315" s="201"/>
      <c r="AA315" s="202"/>
      <c r="AB315" s="203"/>
      <c r="AC315" s="201"/>
      <c r="AD315" s="202"/>
      <c r="AE315" s="203"/>
      <c r="AF315" s="201"/>
      <c r="AG315" s="202"/>
      <c r="AH315" s="203"/>
      <c r="AI315" s="201"/>
      <c r="AJ315" s="202"/>
      <c r="AK315" s="203"/>
      <c r="AL315" s="204">
        <f t="shared" si="33"/>
        <v>0</v>
      </c>
      <c r="AM315" s="596">
        <f t="shared" si="32"/>
        <v>0</v>
      </c>
      <c r="AN315" s="590"/>
      <c r="AO315" s="236"/>
      <c r="AP315" s="237"/>
      <c r="AQ315" s="238"/>
      <c r="AR315" s="243"/>
      <c r="AS315" s="239"/>
      <c r="AT315" s="240"/>
      <c r="AU315" s="241"/>
      <c r="AV315" s="242"/>
    </row>
    <row r="316" spans="1:48" ht="17.5" customHeight="1" x14ac:dyDescent="0.2">
      <c r="A316" s="599">
        <v>45969</v>
      </c>
      <c r="B316" s="201"/>
      <c r="C316" s="202"/>
      <c r="D316" s="203"/>
      <c r="E316" s="201"/>
      <c r="F316" s="202"/>
      <c r="G316" s="203"/>
      <c r="H316" s="201"/>
      <c r="I316" s="202"/>
      <c r="J316" s="203"/>
      <c r="K316" s="201"/>
      <c r="L316" s="202"/>
      <c r="M316" s="203"/>
      <c r="N316" s="201"/>
      <c r="O316" s="202"/>
      <c r="P316" s="203"/>
      <c r="Q316" s="201"/>
      <c r="R316" s="202"/>
      <c r="S316" s="203"/>
      <c r="T316" s="201"/>
      <c r="U316" s="202"/>
      <c r="V316" s="203"/>
      <c r="W316" s="201"/>
      <c r="X316" s="202"/>
      <c r="Y316" s="203"/>
      <c r="Z316" s="201"/>
      <c r="AA316" s="202"/>
      <c r="AB316" s="203"/>
      <c r="AC316" s="201"/>
      <c r="AD316" s="202"/>
      <c r="AE316" s="203"/>
      <c r="AF316" s="201"/>
      <c r="AG316" s="202"/>
      <c r="AH316" s="203"/>
      <c r="AI316" s="201"/>
      <c r="AJ316" s="202"/>
      <c r="AK316" s="203"/>
      <c r="AL316" s="204">
        <f t="shared" si="33"/>
        <v>0</v>
      </c>
      <c r="AM316" s="596">
        <f t="shared" si="32"/>
        <v>0</v>
      </c>
      <c r="AN316" s="590"/>
      <c r="AO316" s="236"/>
      <c r="AP316" s="237"/>
      <c r="AQ316" s="238"/>
      <c r="AR316" s="243"/>
      <c r="AS316" s="239"/>
      <c r="AT316" s="240"/>
      <c r="AU316" s="241"/>
      <c r="AV316" s="242"/>
    </row>
    <row r="317" spans="1:48" ht="17.5" customHeight="1" x14ac:dyDescent="0.2">
      <c r="A317" s="599">
        <v>45970</v>
      </c>
      <c r="B317" s="201"/>
      <c r="C317" s="202"/>
      <c r="D317" s="203"/>
      <c r="E317" s="201"/>
      <c r="F317" s="202"/>
      <c r="G317" s="203"/>
      <c r="H317" s="201"/>
      <c r="I317" s="202"/>
      <c r="J317" s="203"/>
      <c r="K317" s="201"/>
      <c r="L317" s="202"/>
      <c r="M317" s="203"/>
      <c r="N317" s="201"/>
      <c r="O317" s="202"/>
      <c r="P317" s="203"/>
      <c r="Q317" s="201"/>
      <c r="R317" s="202"/>
      <c r="S317" s="203"/>
      <c r="T317" s="201"/>
      <c r="U317" s="202"/>
      <c r="V317" s="203"/>
      <c r="W317" s="201"/>
      <c r="X317" s="202"/>
      <c r="Y317" s="203"/>
      <c r="Z317" s="201"/>
      <c r="AA317" s="202"/>
      <c r="AB317" s="203"/>
      <c r="AC317" s="201"/>
      <c r="AD317" s="202"/>
      <c r="AE317" s="203"/>
      <c r="AF317" s="201"/>
      <c r="AG317" s="202"/>
      <c r="AH317" s="203"/>
      <c r="AI317" s="201"/>
      <c r="AJ317" s="202"/>
      <c r="AK317" s="203"/>
      <c r="AL317" s="204">
        <f t="shared" si="33"/>
        <v>0</v>
      </c>
      <c r="AM317" s="596">
        <f t="shared" si="32"/>
        <v>0</v>
      </c>
      <c r="AN317" s="590"/>
      <c r="AO317" s="236"/>
      <c r="AP317" s="237"/>
      <c r="AQ317" s="238"/>
      <c r="AR317" s="243"/>
      <c r="AS317" s="239"/>
      <c r="AT317" s="240"/>
      <c r="AU317" s="241"/>
      <c r="AV317" s="242"/>
    </row>
    <row r="318" spans="1:48" ht="17.5" customHeight="1" x14ac:dyDescent="0.2">
      <c r="A318" s="599">
        <v>45971</v>
      </c>
      <c r="B318" s="201"/>
      <c r="C318" s="202"/>
      <c r="D318" s="203"/>
      <c r="E318" s="201"/>
      <c r="F318" s="202"/>
      <c r="G318" s="203"/>
      <c r="H318" s="201"/>
      <c r="I318" s="202"/>
      <c r="J318" s="203"/>
      <c r="K318" s="201"/>
      <c r="L318" s="202"/>
      <c r="M318" s="203"/>
      <c r="N318" s="201"/>
      <c r="O318" s="202"/>
      <c r="P318" s="203"/>
      <c r="Q318" s="201"/>
      <c r="R318" s="202"/>
      <c r="S318" s="203"/>
      <c r="T318" s="201"/>
      <c r="U318" s="202"/>
      <c r="V318" s="203"/>
      <c r="W318" s="201"/>
      <c r="X318" s="202"/>
      <c r="Y318" s="203"/>
      <c r="Z318" s="201"/>
      <c r="AA318" s="202"/>
      <c r="AB318" s="203"/>
      <c r="AC318" s="201"/>
      <c r="AD318" s="202"/>
      <c r="AE318" s="203"/>
      <c r="AF318" s="201"/>
      <c r="AG318" s="202"/>
      <c r="AH318" s="203"/>
      <c r="AI318" s="201"/>
      <c r="AJ318" s="202"/>
      <c r="AK318" s="203"/>
      <c r="AL318" s="204">
        <f t="shared" si="33"/>
        <v>0</v>
      </c>
      <c r="AM318" s="596">
        <f t="shared" si="32"/>
        <v>0</v>
      </c>
      <c r="AN318" s="590"/>
      <c r="AO318" s="236"/>
      <c r="AP318" s="237"/>
      <c r="AQ318" s="238"/>
      <c r="AR318" s="243"/>
      <c r="AS318" s="239"/>
      <c r="AT318" s="240"/>
      <c r="AU318" s="241"/>
      <c r="AV318" s="242"/>
    </row>
    <row r="319" spans="1:48" ht="17.5" customHeight="1" x14ac:dyDescent="0.2">
      <c r="A319" s="599">
        <v>45972</v>
      </c>
      <c r="B319" s="201"/>
      <c r="C319" s="202"/>
      <c r="D319" s="203"/>
      <c r="E319" s="201"/>
      <c r="F319" s="202"/>
      <c r="G319" s="203"/>
      <c r="H319" s="201"/>
      <c r="I319" s="202"/>
      <c r="J319" s="203"/>
      <c r="K319" s="201"/>
      <c r="L319" s="202"/>
      <c r="M319" s="203"/>
      <c r="N319" s="201"/>
      <c r="O319" s="202"/>
      <c r="P319" s="203"/>
      <c r="Q319" s="201"/>
      <c r="R319" s="202"/>
      <c r="S319" s="203"/>
      <c r="T319" s="201"/>
      <c r="U319" s="202"/>
      <c r="V319" s="203"/>
      <c r="W319" s="201"/>
      <c r="X319" s="202"/>
      <c r="Y319" s="203"/>
      <c r="Z319" s="201"/>
      <c r="AA319" s="202"/>
      <c r="AB319" s="203"/>
      <c r="AC319" s="201"/>
      <c r="AD319" s="202"/>
      <c r="AE319" s="203"/>
      <c r="AF319" s="201"/>
      <c r="AG319" s="202"/>
      <c r="AH319" s="203"/>
      <c r="AI319" s="201"/>
      <c r="AJ319" s="202"/>
      <c r="AK319" s="203"/>
      <c r="AL319" s="204">
        <f t="shared" si="33"/>
        <v>0</v>
      </c>
      <c r="AM319" s="596">
        <f t="shared" si="32"/>
        <v>0</v>
      </c>
      <c r="AN319" s="590"/>
      <c r="AO319" s="236"/>
      <c r="AP319" s="237"/>
      <c r="AQ319" s="238"/>
      <c r="AR319" s="243"/>
      <c r="AS319" s="239"/>
      <c r="AT319" s="240"/>
      <c r="AU319" s="241"/>
      <c r="AV319" s="242"/>
    </row>
    <row r="320" spans="1:48" ht="17.5" customHeight="1" x14ac:dyDescent="0.2">
      <c r="A320" s="599">
        <v>45973</v>
      </c>
      <c r="B320" s="201"/>
      <c r="C320" s="202"/>
      <c r="D320" s="203"/>
      <c r="E320" s="201"/>
      <c r="F320" s="202"/>
      <c r="G320" s="203"/>
      <c r="H320" s="201"/>
      <c r="I320" s="202"/>
      <c r="J320" s="203"/>
      <c r="K320" s="201"/>
      <c r="L320" s="202"/>
      <c r="M320" s="203"/>
      <c r="N320" s="201"/>
      <c r="O320" s="202"/>
      <c r="P320" s="203"/>
      <c r="Q320" s="201"/>
      <c r="R320" s="202"/>
      <c r="S320" s="203"/>
      <c r="T320" s="201"/>
      <c r="U320" s="202"/>
      <c r="V320" s="203"/>
      <c r="W320" s="201"/>
      <c r="X320" s="202"/>
      <c r="Y320" s="203"/>
      <c r="Z320" s="201"/>
      <c r="AA320" s="202"/>
      <c r="AB320" s="203"/>
      <c r="AC320" s="201"/>
      <c r="AD320" s="202"/>
      <c r="AE320" s="203"/>
      <c r="AF320" s="201"/>
      <c r="AG320" s="202"/>
      <c r="AH320" s="203"/>
      <c r="AI320" s="201"/>
      <c r="AJ320" s="202"/>
      <c r="AK320" s="203"/>
      <c r="AL320" s="204">
        <f t="shared" si="33"/>
        <v>0</v>
      </c>
      <c r="AM320" s="596">
        <f t="shared" si="32"/>
        <v>0</v>
      </c>
      <c r="AN320" s="590"/>
      <c r="AO320" s="236"/>
      <c r="AP320" s="237"/>
      <c r="AQ320" s="238"/>
      <c r="AR320" s="243"/>
      <c r="AS320" s="239"/>
      <c r="AT320" s="240"/>
      <c r="AU320" s="241"/>
      <c r="AV320" s="242"/>
    </row>
    <row r="321" spans="1:48" ht="17.5" customHeight="1" x14ac:dyDescent="0.2">
      <c r="A321" s="599">
        <v>45974</v>
      </c>
      <c r="B321" s="201"/>
      <c r="C321" s="202"/>
      <c r="D321" s="203"/>
      <c r="E321" s="201"/>
      <c r="F321" s="202"/>
      <c r="G321" s="203"/>
      <c r="H321" s="201"/>
      <c r="I321" s="202"/>
      <c r="J321" s="203"/>
      <c r="K321" s="201"/>
      <c r="L321" s="202"/>
      <c r="M321" s="203"/>
      <c r="N321" s="201"/>
      <c r="O321" s="202"/>
      <c r="P321" s="203"/>
      <c r="Q321" s="201"/>
      <c r="R321" s="202"/>
      <c r="S321" s="203"/>
      <c r="T321" s="201"/>
      <c r="U321" s="202"/>
      <c r="V321" s="203"/>
      <c r="W321" s="201"/>
      <c r="X321" s="202"/>
      <c r="Y321" s="203"/>
      <c r="Z321" s="201"/>
      <c r="AA321" s="202"/>
      <c r="AB321" s="203"/>
      <c r="AC321" s="201"/>
      <c r="AD321" s="202"/>
      <c r="AE321" s="203"/>
      <c r="AF321" s="201"/>
      <c r="AG321" s="202"/>
      <c r="AH321" s="203"/>
      <c r="AI321" s="201"/>
      <c r="AJ321" s="202"/>
      <c r="AK321" s="203"/>
      <c r="AL321" s="204">
        <f t="shared" si="33"/>
        <v>0</v>
      </c>
      <c r="AM321" s="596">
        <f t="shared" si="32"/>
        <v>0</v>
      </c>
      <c r="AN321" s="590"/>
      <c r="AO321" s="236"/>
      <c r="AP321" s="237"/>
      <c r="AQ321" s="238"/>
      <c r="AR321" s="243"/>
      <c r="AS321" s="239"/>
      <c r="AT321" s="240"/>
      <c r="AU321" s="241"/>
      <c r="AV321" s="242"/>
    </row>
    <row r="322" spans="1:48" ht="17.5" customHeight="1" x14ac:dyDescent="0.2">
      <c r="A322" s="599">
        <v>45975</v>
      </c>
      <c r="B322" s="201"/>
      <c r="C322" s="202"/>
      <c r="D322" s="203"/>
      <c r="E322" s="201"/>
      <c r="F322" s="202"/>
      <c r="G322" s="203"/>
      <c r="H322" s="201"/>
      <c r="I322" s="202"/>
      <c r="J322" s="203"/>
      <c r="K322" s="201"/>
      <c r="L322" s="202"/>
      <c r="M322" s="203"/>
      <c r="N322" s="201"/>
      <c r="O322" s="202"/>
      <c r="P322" s="203"/>
      <c r="Q322" s="201"/>
      <c r="R322" s="202"/>
      <c r="S322" s="203"/>
      <c r="T322" s="201"/>
      <c r="U322" s="202"/>
      <c r="V322" s="203"/>
      <c r="W322" s="201"/>
      <c r="X322" s="202"/>
      <c r="Y322" s="203"/>
      <c r="Z322" s="201"/>
      <c r="AA322" s="202"/>
      <c r="AB322" s="203"/>
      <c r="AC322" s="201"/>
      <c r="AD322" s="202"/>
      <c r="AE322" s="203"/>
      <c r="AF322" s="201"/>
      <c r="AG322" s="202"/>
      <c r="AH322" s="203"/>
      <c r="AI322" s="201"/>
      <c r="AJ322" s="202"/>
      <c r="AK322" s="203"/>
      <c r="AL322" s="204">
        <f t="shared" si="33"/>
        <v>0</v>
      </c>
      <c r="AM322" s="596">
        <f t="shared" si="32"/>
        <v>0</v>
      </c>
      <c r="AN322" s="590"/>
      <c r="AO322" s="236"/>
      <c r="AP322" s="237"/>
      <c r="AQ322" s="238"/>
      <c r="AR322" s="243"/>
      <c r="AS322" s="239"/>
      <c r="AT322" s="240"/>
      <c r="AU322" s="241"/>
      <c r="AV322" s="242"/>
    </row>
    <row r="323" spans="1:48" ht="17.5" customHeight="1" x14ac:dyDescent="0.2">
      <c r="A323" s="599">
        <v>45976</v>
      </c>
      <c r="B323" s="201"/>
      <c r="C323" s="202"/>
      <c r="D323" s="203"/>
      <c r="E323" s="201"/>
      <c r="F323" s="202"/>
      <c r="G323" s="203"/>
      <c r="H323" s="201"/>
      <c r="I323" s="202"/>
      <c r="J323" s="203"/>
      <c r="K323" s="201"/>
      <c r="L323" s="202"/>
      <c r="M323" s="203"/>
      <c r="N323" s="201"/>
      <c r="O323" s="202"/>
      <c r="P323" s="203"/>
      <c r="Q323" s="201"/>
      <c r="R323" s="202"/>
      <c r="S323" s="203"/>
      <c r="T323" s="201"/>
      <c r="U323" s="202"/>
      <c r="V323" s="203"/>
      <c r="W323" s="201"/>
      <c r="X323" s="202"/>
      <c r="Y323" s="203"/>
      <c r="Z323" s="201"/>
      <c r="AA323" s="202"/>
      <c r="AB323" s="203"/>
      <c r="AC323" s="201"/>
      <c r="AD323" s="202"/>
      <c r="AE323" s="203"/>
      <c r="AF323" s="201"/>
      <c r="AG323" s="202"/>
      <c r="AH323" s="203"/>
      <c r="AI323" s="201"/>
      <c r="AJ323" s="202"/>
      <c r="AK323" s="203"/>
      <c r="AL323" s="204">
        <f t="shared" si="33"/>
        <v>0</v>
      </c>
      <c r="AM323" s="596">
        <f t="shared" si="32"/>
        <v>0</v>
      </c>
      <c r="AN323" s="590"/>
      <c r="AO323" s="236"/>
      <c r="AP323" s="237"/>
      <c r="AQ323" s="238"/>
      <c r="AR323" s="243"/>
      <c r="AS323" s="239"/>
      <c r="AT323" s="240"/>
      <c r="AU323" s="241"/>
      <c r="AV323" s="242"/>
    </row>
    <row r="324" spans="1:48" ht="17.5" customHeight="1" x14ac:dyDescent="0.2">
      <c r="A324" s="599">
        <v>45977</v>
      </c>
      <c r="B324" s="201"/>
      <c r="C324" s="202"/>
      <c r="D324" s="203"/>
      <c r="E324" s="201"/>
      <c r="F324" s="202"/>
      <c r="G324" s="203"/>
      <c r="H324" s="201"/>
      <c r="I324" s="202"/>
      <c r="J324" s="203"/>
      <c r="K324" s="201"/>
      <c r="L324" s="202"/>
      <c r="M324" s="203"/>
      <c r="N324" s="201"/>
      <c r="O324" s="202"/>
      <c r="P324" s="203"/>
      <c r="Q324" s="201"/>
      <c r="R324" s="202"/>
      <c r="S324" s="203"/>
      <c r="T324" s="201"/>
      <c r="U324" s="202"/>
      <c r="V324" s="203"/>
      <c r="W324" s="201"/>
      <c r="X324" s="202"/>
      <c r="Y324" s="203"/>
      <c r="Z324" s="201"/>
      <c r="AA324" s="202"/>
      <c r="AB324" s="203"/>
      <c r="AC324" s="201"/>
      <c r="AD324" s="202"/>
      <c r="AE324" s="203"/>
      <c r="AF324" s="201"/>
      <c r="AG324" s="202"/>
      <c r="AH324" s="203"/>
      <c r="AI324" s="201"/>
      <c r="AJ324" s="202"/>
      <c r="AK324" s="203"/>
      <c r="AL324" s="204">
        <f t="shared" si="33"/>
        <v>0</v>
      </c>
      <c r="AM324" s="596">
        <f t="shared" si="32"/>
        <v>0</v>
      </c>
      <c r="AN324" s="590"/>
      <c r="AO324" s="236"/>
      <c r="AP324" s="237"/>
      <c r="AQ324" s="238"/>
      <c r="AR324" s="243"/>
      <c r="AS324" s="239"/>
      <c r="AT324" s="240"/>
      <c r="AU324" s="241"/>
      <c r="AV324" s="242"/>
    </row>
    <row r="325" spans="1:48" ht="17.5" customHeight="1" x14ac:dyDescent="0.2">
      <c r="A325" s="599">
        <v>45978</v>
      </c>
      <c r="B325" s="201"/>
      <c r="C325" s="202"/>
      <c r="D325" s="203"/>
      <c r="E325" s="201"/>
      <c r="F325" s="202"/>
      <c r="G325" s="203"/>
      <c r="H325" s="201"/>
      <c r="I325" s="202"/>
      <c r="J325" s="203"/>
      <c r="K325" s="201"/>
      <c r="L325" s="202"/>
      <c r="M325" s="203"/>
      <c r="N325" s="201"/>
      <c r="O325" s="202"/>
      <c r="P325" s="203"/>
      <c r="Q325" s="201"/>
      <c r="R325" s="202"/>
      <c r="S325" s="203"/>
      <c r="T325" s="201"/>
      <c r="U325" s="202"/>
      <c r="V325" s="203"/>
      <c r="W325" s="201"/>
      <c r="X325" s="202"/>
      <c r="Y325" s="203"/>
      <c r="Z325" s="201"/>
      <c r="AA325" s="202"/>
      <c r="AB325" s="203"/>
      <c r="AC325" s="201"/>
      <c r="AD325" s="202"/>
      <c r="AE325" s="203"/>
      <c r="AF325" s="201"/>
      <c r="AG325" s="202"/>
      <c r="AH325" s="203"/>
      <c r="AI325" s="201"/>
      <c r="AJ325" s="202"/>
      <c r="AK325" s="203"/>
      <c r="AL325" s="204">
        <f t="shared" si="33"/>
        <v>0</v>
      </c>
      <c r="AM325" s="596">
        <f t="shared" ref="AM325:AM370" si="34">SUM(AN326:AQ691)</f>
        <v>0</v>
      </c>
      <c r="AN325" s="590"/>
      <c r="AO325" s="236"/>
      <c r="AP325" s="237"/>
      <c r="AQ325" s="238"/>
      <c r="AR325" s="243"/>
      <c r="AS325" s="239"/>
      <c r="AT325" s="240"/>
      <c r="AU325" s="241"/>
      <c r="AV325" s="242"/>
    </row>
    <row r="326" spans="1:48" ht="17.5" customHeight="1" x14ac:dyDescent="0.2">
      <c r="A326" s="599">
        <v>45979</v>
      </c>
      <c r="B326" s="201"/>
      <c r="C326" s="202"/>
      <c r="D326" s="203"/>
      <c r="E326" s="201"/>
      <c r="F326" s="202"/>
      <c r="G326" s="203"/>
      <c r="H326" s="201"/>
      <c r="I326" s="202"/>
      <c r="J326" s="203"/>
      <c r="K326" s="201"/>
      <c r="L326" s="202"/>
      <c r="M326" s="203"/>
      <c r="N326" s="201"/>
      <c r="O326" s="202"/>
      <c r="P326" s="203"/>
      <c r="Q326" s="201"/>
      <c r="R326" s="202"/>
      <c r="S326" s="203"/>
      <c r="T326" s="201"/>
      <c r="U326" s="202"/>
      <c r="V326" s="203"/>
      <c r="W326" s="201"/>
      <c r="X326" s="202"/>
      <c r="Y326" s="203"/>
      <c r="Z326" s="201"/>
      <c r="AA326" s="202"/>
      <c r="AB326" s="203"/>
      <c r="AC326" s="201"/>
      <c r="AD326" s="202"/>
      <c r="AE326" s="203"/>
      <c r="AF326" s="201"/>
      <c r="AG326" s="202"/>
      <c r="AH326" s="203"/>
      <c r="AI326" s="201"/>
      <c r="AJ326" s="202"/>
      <c r="AK326" s="203"/>
      <c r="AL326" s="204">
        <f t="shared" ref="AL326:AL370" si="35">SUM(B326:AK326)</f>
        <v>0</v>
      </c>
      <c r="AM326" s="596">
        <f t="shared" si="34"/>
        <v>0</v>
      </c>
      <c r="AN326" s="590"/>
      <c r="AO326" s="236"/>
      <c r="AP326" s="237"/>
      <c r="AQ326" s="238"/>
      <c r="AR326" s="243"/>
      <c r="AS326" s="239"/>
      <c r="AT326" s="240"/>
      <c r="AU326" s="241"/>
      <c r="AV326" s="242"/>
    </row>
    <row r="327" spans="1:48" ht="17.5" customHeight="1" x14ac:dyDescent="0.2">
      <c r="A327" s="599">
        <v>45980</v>
      </c>
      <c r="B327" s="201"/>
      <c r="C327" s="202"/>
      <c r="D327" s="203"/>
      <c r="E327" s="201"/>
      <c r="F327" s="202"/>
      <c r="G327" s="203"/>
      <c r="H327" s="201"/>
      <c r="I327" s="202"/>
      <c r="J327" s="203"/>
      <c r="K327" s="201"/>
      <c r="L327" s="202"/>
      <c r="M327" s="203"/>
      <c r="N327" s="201"/>
      <c r="O327" s="202"/>
      <c r="P327" s="203"/>
      <c r="Q327" s="201"/>
      <c r="R327" s="202"/>
      <c r="S327" s="203"/>
      <c r="T327" s="201"/>
      <c r="U327" s="202"/>
      <c r="V327" s="203"/>
      <c r="W327" s="201"/>
      <c r="X327" s="202"/>
      <c r="Y327" s="203"/>
      <c r="Z327" s="201"/>
      <c r="AA327" s="202"/>
      <c r="AB327" s="203"/>
      <c r="AC327" s="201"/>
      <c r="AD327" s="202"/>
      <c r="AE327" s="203"/>
      <c r="AF327" s="201"/>
      <c r="AG327" s="202"/>
      <c r="AH327" s="203"/>
      <c r="AI327" s="201"/>
      <c r="AJ327" s="202"/>
      <c r="AK327" s="203"/>
      <c r="AL327" s="204">
        <f t="shared" si="35"/>
        <v>0</v>
      </c>
      <c r="AM327" s="596">
        <f t="shared" si="34"/>
        <v>0</v>
      </c>
      <c r="AN327" s="590"/>
      <c r="AO327" s="236"/>
      <c r="AP327" s="237"/>
      <c r="AQ327" s="238"/>
      <c r="AR327" s="243"/>
      <c r="AS327" s="239"/>
      <c r="AT327" s="240"/>
      <c r="AU327" s="241"/>
      <c r="AV327" s="242"/>
    </row>
    <row r="328" spans="1:48" ht="17.5" customHeight="1" x14ac:dyDescent="0.2">
      <c r="A328" s="599">
        <v>45981</v>
      </c>
      <c r="B328" s="201"/>
      <c r="C328" s="202"/>
      <c r="D328" s="203"/>
      <c r="E328" s="201"/>
      <c r="F328" s="202"/>
      <c r="G328" s="203"/>
      <c r="H328" s="201"/>
      <c r="I328" s="202"/>
      <c r="J328" s="203"/>
      <c r="K328" s="201"/>
      <c r="L328" s="202"/>
      <c r="M328" s="203"/>
      <c r="N328" s="201"/>
      <c r="O328" s="202"/>
      <c r="P328" s="203"/>
      <c r="Q328" s="201"/>
      <c r="R328" s="202"/>
      <c r="S328" s="203"/>
      <c r="T328" s="201"/>
      <c r="U328" s="202"/>
      <c r="V328" s="203"/>
      <c r="W328" s="201"/>
      <c r="X328" s="202"/>
      <c r="Y328" s="203"/>
      <c r="Z328" s="201"/>
      <c r="AA328" s="202"/>
      <c r="AB328" s="203"/>
      <c r="AC328" s="201"/>
      <c r="AD328" s="202"/>
      <c r="AE328" s="203"/>
      <c r="AF328" s="201"/>
      <c r="AG328" s="202"/>
      <c r="AH328" s="203"/>
      <c r="AI328" s="201"/>
      <c r="AJ328" s="202"/>
      <c r="AK328" s="203"/>
      <c r="AL328" s="204">
        <f t="shared" si="35"/>
        <v>0</v>
      </c>
      <c r="AM328" s="596">
        <f t="shared" si="34"/>
        <v>0</v>
      </c>
      <c r="AN328" s="590"/>
      <c r="AO328" s="236"/>
      <c r="AP328" s="237"/>
      <c r="AQ328" s="238"/>
      <c r="AR328" s="243"/>
      <c r="AS328" s="239"/>
      <c r="AT328" s="240"/>
      <c r="AU328" s="241"/>
      <c r="AV328" s="242"/>
    </row>
    <row r="329" spans="1:48" ht="17.5" customHeight="1" x14ac:dyDescent="0.2">
      <c r="A329" s="599">
        <v>45982</v>
      </c>
      <c r="B329" s="201"/>
      <c r="C329" s="202"/>
      <c r="D329" s="203"/>
      <c r="E329" s="201"/>
      <c r="F329" s="202"/>
      <c r="G329" s="203"/>
      <c r="H329" s="201"/>
      <c r="I329" s="202"/>
      <c r="J329" s="203"/>
      <c r="K329" s="201"/>
      <c r="L329" s="202"/>
      <c r="M329" s="203"/>
      <c r="N329" s="201"/>
      <c r="O329" s="202"/>
      <c r="P329" s="203"/>
      <c r="Q329" s="201"/>
      <c r="R329" s="202"/>
      <c r="S329" s="203"/>
      <c r="T329" s="201"/>
      <c r="U329" s="202"/>
      <c r="V329" s="203"/>
      <c r="W329" s="201"/>
      <c r="X329" s="202"/>
      <c r="Y329" s="203"/>
      <c r="Z329" s="201"/>
      <c r="AA329" s="202"/>
      <c r="AB329" s="203"/>
      <c r="AC329" s="201"/>
      <c r="AD329" s="202"/>
      <c r="AE329" s="203"/>
      <c r="AF329" s="201"/>
      <c r="AG329" s="202"/>
      <c r="AH329" s="203"/>
      <c r="AI329" s="201"/>
      <c r="AJ329" s="202"/>
      <c r="AK329" s="203"/>
      <c r="AL329" s="204">
        <f t="shared" si="35"/>
        <v>0</v>
      </c>
      <c r="AM329" s="596">
        <f t="shared" si="34"/>
        <v>0</v>
      </c>
      <c r="AN329" s="590"/>
      <c r="AO329" s="236"/>
      <c r="AP329" s="237"/>
      <c r="AQ329" s="238"/>
      <c r="AR329" s="243"/>
      <c r="AS329" s="239"/>
      <c r="AT329" s="240"/>
      <c r="AU329" s="241"/>
      <c r="AV329" s="242"/>
    </row>
    <row r="330" spans="1:48" ht="17.5" customHeight="1" x14ac:dyDescent="0.2">
      <c r="A330" s="599">
        <v>45983</v>
      </c>
      <c r="B330" s="201"/>
      <c r="C330" s="202"/>
      <c r="D330" s="203"/>
      <c r="E330" s="201"/>
      <c r="F330" s="202"/>
      <c r="G330" s="203"/>
      <c r="H330" s="201"/>
      <c r="I330" s="202"/>
      <c r="J330" s="203"/>
      <c r="K330" s="201"/>
      <c r="L330" s="202"/>
      <c r="M330" s="203"/>
      <c r="N330" s="201"/>
      <c r="O330" s="202"/>
      <c r="P330" s="203"/>
      <c r="Q330" s="201"/>
      <c r="R330" s="202"/>
      <c r="S330" s="203"/>
      <c r="T330" s="201"/>
      <c r="U330" s="202"/>
      <c r="V330" s="203"/>
      <c r="W330" s="201"/>
      <c r="X330" s="202"/>
      <c r="Y330" s="203"/>
      <c r="Z330" s="201"/>
      <c r="AA330" s="202"/>
      <c r="AB330" s="203"/>
      <c r="AC330" s="201"/>
      <c r="AD330" s="202"/>
      <c r="AE330" s="203"/>
      <c r="AF330" s="201"/>
      <c r="AG330" s="202"/>
      <c r="AH330" s="203"/>
      <c r="AI330" s="201"/>
      <c r="AJ330" s="202"/>
      <c r="AK330" s="203"/>
      <c r="AL330" s="204">
        <f t="shared" si="35"/>
        <v>0</v>
      </c>
      <c r="AM330" s="596">
        <f t="shared" si="34"/>
        <v>0</v>
      </c>
      <c r="AN330" s="590"/>
      <c r="AO330" s="236"/>
      <c r="AP330" s="237"/>
      <c r="AQ330" s="238"/>
      <c r="AR330" s="243"/>
      <c r="AS330" s="239"/>
      <c r="AT330" s="240"/>
      <c r="AU330" s="241"/>
      <c r="AV330" s="242"/>
    </row>
    <row r="331" spans="1:48" ht="17.5" customHeight="1" x14ac:dyDescent="0.2">
      <c r="A331" s="599">
        <v>45984</v>
      </c>
      <c r="B331" s="201"/>
      <c r="C331" s="202"/>
      <c r="D331" s="203"/>
      <c r="E331" s="201"/>
      <c r="F331" s="202"/>
      <c r="G331" s="203"/>
      <c r="H331" s="201"/>
      <c r="I331" s="202"/>
      <c r="J331" s="203"/>
      <c r="K331" s="201"/>
      <c r="L331" s="202"/>
      <c r="M331" s="203"/>
      <c r="N331" s="201"/>
      <c r="O331" s="202"/>
      <c r="P331" s="203"/>
      <c r="Q331" s="201"/>
      <c r="R331" s="202"/>
      <c r="S331" s="203"/>
      <c r="T331" s="201"/>
      <c r="U331" s="202"/>
      <c r="V331" s="203"/>
      <c r="W331" s="201"/>
      <c r="X331" s="202"/>
      <c r="Y331" s="203"/>
      <c r="Z331" s="201"/>
      <c r="AA331" s="202"/>
      <c r="AB331" s="203"/>
      <c r="AC331" s="201"/>
      <c r="AD331" s="202"/>
      <c r="AE331" s="203"/>
      <c r="AF331" s="201"/>
      <c r="AG331" s="202"/>
      <c r="AH331" s="203"/>
      <c r="AI331" s="201"/>
      <c r="AJ331" s="202"/>
      <c r="AK331" s="203"/>
      <c r="AL331" s="204">
        <f t="shared" si="35"/>
        <v>0</v>
      </c>
      <c r="AM331" s="596">
        <f t="shared" si="34"/>
        <v>0</v>
      </c>
      <c r="AN331" s="590"/>
      <c r="AO331" s="236"/>
      <c r="AP331" s="237"/>
      <c r="AQ331" s="238"/>
      <c r="AR331" s="243"/>
      <c r="AS331" s="239"/>
      <c r="AT331" s="240"/>
      <c r="AU331" s="241"/>
      <c r="AV331" s="242"/>
    </row>
    <row r="332" spans="1:48" ht="17.5" customHeight="1" x14ac:dyDescent="0.2">
      <c r="A332" s="599">
        <v>45985</v>
      </c>
      <c r="B332" s="201"/>
      <c r="C332" s="202"/>
      <c r="D332" s="203"/>
      <c r="E332" s="201"/>
      <c r="F332" s="202"/>
      <c r="G332" s="203"/>
      <c r="H332" s="201"/>
      <c r="I332" s="202"/>
      <c r="J332" s="203"/>
      <c r="K332" s="201"/>
      <c r="L332" s="202"/>
      <c r="M332" s="203"/>
      <c r="N332" s="201"/>
      <c r="O332" s="202"/>
      <c r="P332" s="203"/>
      <c r="Q332" s="201"/>
      <c r="R332" s="202"/>
      <c r="S332" s="203"/>
      <c r="T332" s="201"/>
      <c r="U332" s="202"/>
      <c r="V332" s="203"/>
      <c r="W332" s="201"/>
      <c r="X332" s="202"/>
      <c r="Y332" s="203"/>
      <c r="Z332" s="201"/>
      <c r="AA332" s="202"/>
      <c r="AB332" s="203"/>
      <c r="AC332" s="201"/>
      <c r="AD332" s="202"/>
      <c r="AE332" s="203"/>
      <c r="AF332" s="201"/>
      <c r="AG332" s="202"/>
      <c r="AH332" s="203"/>
      <c r="AI332" s="201"/>
      <c r="AJ332" s="202"/>
      <c r="AK332" s="203"/>
      <c r="AL332" s="204">
        <f t="shared" si="35"/>
        <v>0</v>
      </c>
      <c r="AM332" s="596">
        <f t="shared" si="34"/>
        <v>0</v>
      </c>
      <c r="AN332" s="590"/>
      <c r="AO332" s="236"/>
      <c r="AP332" s="237"/>
      <c r="AQ332" s="238"/>
      <c r="AR332" s="243"/>
      <c r="AS332" s="239"/>
      <c r="AT332" s="240"/>
      <c r="AU332" s="241"/>
      <c r="AV332" s="242"/>
    </row>
    <row r="333" spans="1:48" ht="17.5" customHeight="1" x14ac:dyDescent="0.2">
      <c r="A333" s="599">
        <v>45986</v>
      </c>
      <c r="B333" s="201"/>
      <c r="C333" s="202"/>
      <c r="D333" s="203"/>
      <c r="E333" s="201"/>
      <c r="F333" s="202"/>
      <c r="G333" s="203"/>
      <c r="H333" s="201"/>
      <c r="I333" s="202"/>
      <c r="J333" s="203"/>
      <c r="K333" s="201"/>
      <c r="L333" s="202"/>
      <c r="M333" s="203"/>
      <c r="N333" s="201"/>
      <c r="O333" s="202"/>
      <c r="P333" s="203"/>
      <c r="Q333" s="201"/>
      <c r="R333" s="202"/>
      <c r="S333" s="203"/>
      <c r="T333" s="201"/>
      <c r="U333" s="202"/>
      <c r="V333" s="203"/>
      <c r="W333" s="201"/>
      <c r="X333" s="202"/>
      <c r="Y333" s="203"/>
      <c r="Z333" s="201"/>
      <c r="AA333" s="202"/>
      <c r="AB333" s="203"/>
      <c r="AC333" s="201"/>
      <c r="AD333" s="202"/>
      <c r="AE333" s="203"/>
      <c r="AF333" s="201"/>
      <c r="AG333" s="202"/>
      <c r="AH333" s="203"/>
      <c r="AI333" s="201"/>
      <c r="AJ333" s="202"/>
      <c r="AK333" s="203"/>
      <c r="AL333" s="204">
        <f t="shared" si="35"/>
        <v>0</v>
      </c>
      <c r="AM333" s="596">
        <f t="shared" si="34"/>
        <v>0</v>
      </c>
      <c r="AN333" s="590"/>
      <c r="AO333" s="236"/>
      <c r="AP333" s="237"/>
      <c r="AQ333" s="238"/>
      <c r="AR333" s="243"/>
      <c r="AS333" s="239"/>
      <c r="AT333" s="240"/>
      <c r="AU333" s="241"/>
      <c r="AV333" s="242"/>
    </row>
    <row r="334" spans="1:48" ht="17.5" customHeight="1" x14ac:dyDescent="0.2">
      <c r="A334" s="599">
        <v>45987</v>
      </c>
      <c r="B334" s="201"/>
      <c r="C334" s="202"/>
      <c r="D334" s="203"/>
      <c r="E334" s="201"/>
      <c r="F334" s="202"/>
      <c r="G334" s="203"/>
      <c r="H334" s="201"/>
      <c r="I334" s="202"/>
      <c r="J334" s="203"/>
      <c r="K334" s="201"/>
      <c r="L334" s="202"/>
      <c r="M334" s="203"/>
      <c r="N334" s="201"/>
      <c r="O334" s="202"/>
      <c r="P334" s="203"/>
      <c r="Q334" s="201"/>
      <c r="R334" s="202"/>
      <c r="S334" s="203"/>
      <c r="T334" s="201"/>
      <c r="U334" s="202"/>
      <c r="V334" s="203"/>
      <c r="W334" s="201"/>
      <c r="X334" s="202"/>
      <c r="Y334" s="203"/>
      <c r="Z334" s="201"/>
      <c r="AA334" s="202"/>
      <c r="AB334" s="203"/>
      <c r="AC334" s="201"/>
      <c r="AD334" s="202"/>
      <c r="AE334" s="203"/>
      <c r="AF334" s="201"/>
      <c r="AG334" s="202"/>
      <c r="AH334" s="203"/>
      <c r="AI334" s="201"/>
      <c r="AJ334" s="202"/>
      <c r="AK334" s="203"/>
      <c r="AL334" s="204">
        <f t="shared" si="35"/>
        <v>0</v>
      </c>
      <c r="AM334" s="596">
        <f t="shared" si="34"/>
        <v>0</v>
      </c>
      <c r="AN334" s="590"/>
      <c r="AO334" s="236"/>
      <c r="AP334" s="237"/>
      <c r="AQ334" s="238"/>
      <c r="AR334" s="243"/>
      <c r="AS334" s="239"/>
      <c r="AT334" s="240"/>
      <c r="AU334" s="241"/>
      <c r="AV334" s="242"/>
    </row>
    <row r="335" spans="1:48" ht="17.5" customHeight="1" x14ac:dyDescent="0.2">
      <c r="A335" s="599">
        <v>45988</v>
      </c>
      <c r="B335" s="201"/>
      <c r="C335" s="202"/>
      <c r="D335" s="203"/>
      <c r="E335" s="201"/>
      <c r="F335" s="202"/>
      <c r="G335" s="203"/>
      <c r="H335" s="201"/>
      <c r="I335" s="202"/>
      <c r="J335" s="203"/>
      <c r="K335" s="201"/>
      <c r="L335" s="202"/>
      <c r="M335" s="203"/>
      <c r="N335" s="201"/>
      <c r="O335" s="202"/>
      <c r="P335" s="203"/>
      <c r="Q335" s="201"/>
      <c r="R335" s="202"/>
      <c r="S335" s="203"/>
      <c r="T335" s="201"/>
      <c r="U335" s="202"/>
      <c r="V335" s="203"/>
      <c r="W335" s="201"/>
      <c r="X335" s="202"/>
      <c r="Y335" s="203"/>
      <c r="Z335" s="201"/>
      <c r="AA335" s="202"/>
      <c r="AB335" s="203"/>
      <c r="AC335" s="201"/>
      <c r="AD335" s="202"/>
      <c r="AE335" s="203"/>
      <c r="AF335" s="201"/>
      <c r="AG335" s="202"/>
      <c r="AH335" s="203"/>
      <c r="AI335" s="201"/>
      <c r="AJ335" s="202"/>
      <c r="AK335" s="203"/>
      <c r="AL335" s="204">
        <f t="shared" si="35"/>
        <v>0</v>
      </c>
      <c r="AM335" s="596">
        <f t="shared" si="34"/>
        <v>0</v>
      </c>
      <c r="AN335" s="590"/>
      <c r="AO335" s="236"/>
      <c r="AP335" s="237"/>
      <c r="AQ335" s="238"/>
      <c r="AR335" s="243"/>
      <c r="AS335" s="239"/>
      <c r="AT335" s="240"/>
      <c r="AU335" s="241"/>
      <c r="AV335" s="242"/>
    </row>
    <row r="336" spans="1:48" ht="17.5" customHeight="1" x14ac:dyDescent="0.2">
      <c r="A336" s="599">
        <v>45989</v>
      </c>
      <c r="B336" s="201"/>
      <c r="C336" s="202"/>
      <c r="D336" s="203"/>
      <c r="E336" s="201"/>
      <c r="F336" s="202"/>
      <c r="G336" s="203"/>
      <c r="H336" s="201"/>
      <c r="I336" s="202"/>
      <c r="J336" s="203"/>
      <c r="K336" s="201"/>
      <c r="L336" s="202"/>
      <c r="M336" s="203"/>
      <c r="N336" s="201"/>
      <c r="O336" s="202"/>
      <c r="P336" s="203"/>
      <c r="Q336" s="201"/>
      <c r="R336" s="202"/>
      <c r="S336" s="203"/>
      <c r="T336" s="201"/>
      <c r="U336" s="202"/>
      <c r="V336" s="203"/>
      <c r="W336" s="201"/>
      <c r="X336" s="202"/>
      <c r="Y336" s="203"/>
      <c r="Z336" s="201"/>
      <c r="AA336" s="202"/>
      <c r="AB336" s="203"/>
      <c r="AC336" s="201"/>
      <c r="AD336" s="202"/>
      <c r="AE336" s="203"/>
      <c r="AF336" s="201"/>
      <c r="AG336" s="202"/>
      <c r="AH336" s="203"/>
      <c r="AI336" s="201"/>
      <c r="AJ336" s="202"/>
      <c r="AK336" s="203"/>
      <c r="AL336" s="204">
        <f t="shared" si="35"/>
        <v>0</v>
      </c>
      <c r="AM336" s="596">
        <f t="shared" si="34"/>
        <v>0</v>
      </c>
      <c r="AN336" s="590"/>
      <c r="AO336" s="236"/>
      <c r="AP336" s="237"/>
      <c r="AQ336" s="238"/>
      <c r="AR336" s="243"/>
      <c r="AS336" s="239"/>
      <c r="AT336" s="240"/>
      <c r="AU336" s="241"/>
      <c r="AV336" s="242"/>
    </row>
    <row r="337" spans="1:48" ht="17.5" customHeight="1" x14ac:dyDescent="0.2">
      <c r="A337" s="599">
        <v>45990</v>
      </c>
      <c r="B337" s="201"/>
      <c r="C337" s="202"/>
      <c r="D337" s="203"/>
      <c r="E337" s="201"/>
      <c r="F337" s="202"/>
      <c r="G337" s="203"/>
      <c r="H337" s="201"/>
      <c r="I337" s="202"/>
      <c r="J337" s="203"/>
      <c r="K337" s="201"/>
      <c r="L337" s="202"/>
      <c r="M337" s="203"/>
      <c r="N337" s="201"/>
      <c r="O337" s="202"/>
      <c r="P337" s="203"/>
      <c r="Q337" s="201"/>
      <c r="R337" s="202"/>
      <c r="S337" s="203"/>
      <c r="T337" s="201"/>
      <c r="U337" s="202"/>
      <c r="V337" s="203"/>
      <c r="W337" s="201"/>
      <c r="X337" s="202"/>
      <c r="Y337" s="203"/>
      <c r="Z337" s="201"/>
      <c r="AA337" s="202"/>
      <c r="AB337" s="203"/>
      <c r="AC337" s="201"/>
      <c r="AD337" s="202"/>
      <c r="AE337" s="203"/>
      <c r="AF337" s="201"/>
      <c r="AG337" s="202"/>
      <c r="AH337" s="203"/>
      <c r="AI337" s="201"/>
      <c r="AJ337" s="202"/>
      <c r="AK337" s="203"/>
      <c r="AL337" s="204">
        <f t="shared" si="35"/>
        <v>0</v>
      </c>
      <c r="AM337" s="596">
        <f t="shared" si="34"/>
        <v>0</v>
      </c>
      <c r="AN337" s="590"/>
      <c r="AO337" s="236"/>
      <c r="AP337" s="237"/>
      <c r="AQ337" s="238"/>
      <c r="AR337" s="243"/>
      <c r="AS337" s="239"/>
      <c r="AT337" s="240"/>
      <c r="AU337" s="241"/>
      <c r="AV337" s="242"/>
    </row>
    <row r="338" spans="1:48" ht="17.5" customHeight="1" x14ac:dyDescent="0.2">
      <c r="A338" s="599">
        <v>45991</v>
      </c>
      <c r="B338" s="201"/>
      <c r="C338" s="202"/>
      <c r="D338" s="203"/>
      <c r="E338" s="201"/>
      <c r="F338" s="202"/>
      <c r="G338" s="203"/>
      <c r="H338" s="201"/>
      <c r="I338" s="202"/>
      <c r="J338" s="203"/>
      <c r="K338" s="201"/>
      <c r="L338" s="202"/>
      <c r="M338" s="203"/>
      <c r="N338" s="201"/>
      <c r="O338" s="202"/>
      <c r="P338" s="203"/>
      <c r="Q338" s="201"/>
      <c r="R338" s="202"/>
      <c r="S338" s="203"/>
      <c r="T338" s="201"/>
      <c r="U338" s="202"/>
      <c r="V338" s="203"/>
      <c r="W338" s="201"/>
      <c r="X338" s="202"/>
      <c r="Y338" s="203"/>
      <c r="Z338" s="201"/>
      <c r="AA338" s="202"/>
      <c r="AB338" s="203"/>
      <c r="AC338" s="201"/>
      <c r="AD338" s="202"/>
      <c r="AE338" s="203"/>
      <c r="AF338" s="201"/>
      <c r="AG338" s="202"/>
      <c r="AH338" s="203"/>
      <c r="AI338" s="201"/>
      <c r="AJ338" s="202"/>
      <c r="AK338" s="203"/>
      <c r="AL338" s="204">
        <f t="shared" si="35"/>
        <v>0</v>
      </c>
      <c r="AM338" s="596">
        <f t="shared" si="34"/>
        <v>0</v>
      </c>
      <c r="AN338" s="590"/>
      <c r="AO338" s="236"/>
      <c r="AP338" s="237"/>
      <c r="AQ338" s="238"/>
      <c r="AR338" s="243"/>
      <c r="AS338" s="239"/>
      <c r="AT338" s="240"/>
      <c r="AU338" s="241"/>
      <c r="AV338" s="242"/>
    </row>
    <row r="339" spans="1:48" ht="17.5" customHeight="1" x14ac:dyDescent="0.2">
      <c r="A339" s="336">
        <v>45992</v>
      </c>
      <c r="B339" s="201"/>
      <c r="C339" s="202"/>
      <c r="D339" s="203"/>
      <c r="E339" s="201"/>
      <c r="F339" s="202"/>
      <c r="G339" s="203"/>
      <c r="H339" s="201"/>
      <c r="I339" s="202"/>
      <c r="J339" s="203"/>
      <c r="K339" s="201"/>
      <c r="L339" s="202"/>
      <c r="M339" s="203"/>
      <c r="N339" s="201"/>
      <c r="O339" s="202"/>
      <c r="P339" s="203"/>
      <c r="Q339" s="201"/>
      <c r="R339" s="202"/>
      <c r="S339" s="203"/>
      <c r="T339" s="201"/>
      <c r="U339" s="202"/>
      <c r="V339" s="203"/>
      <c r="W339" s="201"/>
      <c r="X339" s="202"/>
      <c r="Y339" s="203"/>
      <c r="Z339" s="201"/>
      <c r="AA339" s="202"/>
      <c r="AB339" s="203"/>
      <c r="AC339" s="201"/>
      <c r="AD339" s="202"/>
      <c r="AE339" s="203"/>
      <c r="AF339" s="201"/>
      <c r="AG339" s="202"/>
      <c r="AH339" s="203"/>
      <c r="AI339" s="201"/>
      <c r="AJ339" s="202"/>
      <c r="AK339" s="203"/>
      <c r="AL339" s="204">
        <f t="shared" si="35"/>
        <v>0</v>
      </c>
      <c r="AM339" s="596">
        <f t="shared" si="34"/>
        <v>0</v>
      </c>
      <c r="AN339" s="590"/>
      <c r="AO339" s="236"/>
      <c r="AP339" s="237"/>
      <c r="AQ339" s="238"/>
      <c r="AR339" s="243"/>
      <c r="AS339" s="239"/>
      <c r="AT339" s="240"/>
      <c r="AU339" s="241"/>
      <c r="AV339" s="242"/>
    </row>
    <row r="340" spans="1:48" ht="17.5" customHeight="1" x14ac:dyDescent="0.2">
      <c r="A340" s="336">
        <v>45993</v>
      </c>
      <c r="B340" s="201"/>
      <c r="C340" s="202"/>
      <c r="D340" s="203"/>
      <c r="E340" s="201"/>
      <c r="F340" s="202"/>
      <c r="G340" s="203"/>
      <c r="H340" s="201"/>
      <c r="I340" s="202"/>
      <c r="J340" s="203"/>
      <c r="K340" s="201"/>
      <c r="L340" s="202"/>
      <c r="M340" s="203"/>
      <c r="N340" s="201"/>
      <c r="O340" s="202"/>
      <c r="P340" s="203"/>
      <c r="Q340" s="201"/>
      <c r="R340" s="202"/>
      <c r="S340" s="203"/>
      <c r="T340" s="201"/>
      <c r="U340" s="202"/>
      <c r="V340" s="203"/>
      <c r="W340" s="201"/>
      <c r="X340" s="202"/>
      <c r="Y340" s="203"/>
      <c r="Z340" s="201"/>
      <c r="AA340" s="202"/>
      <c r="AB340" s="203"/>
      <c r="AC340" s="201"/>
      <c r="AD340" s="202"/>
      <c r="AE340" s="203"/>
      <c r="AF340" s="201"/>
      <c r="AG340" s="202"/>
      <c r="AH340" s="203"/>
      <c r="AI340" s="201"/>
      <c r="AJ340" s="202"/>
      <c r="AK340" s="203"/>
      <c r="AL340" s="204">
        <f t="shared" si="35"/>
        <v>0</v>
      </c>
      <c r="AM340" s="596">
        <f t="shared" si="34"/>
        <v>0</v>
      </c>
      <c r="AN340" s="590"/>
      <c r="AO340" s="236"/>
      <c r="AP340" s="237"/>
      <c r="AQ340" s="238"/>
      <c r="AR340" s="243"/>
      <c r="AS340" s="239"/>
      <c r="AT340" s="240"/>
      <c r="AU340" s="241"/>
      <c r="AV340" s="242"/>
    </row>
    <row r="341" spans="1:48" ht="17.5" customHeight="1" x14ac:dyDescent="0.2">
      <c r="A341" s="336">
        <v>45994</v>
      </c>
      <c r="B341" s="201"/>
      <c r="C341" s="202"/>
      <c r="D341" s="203"/>
      <c r="E341" s="201"/>
      <c r="F341" s="202"/>
      <c r="G341" s="203"/>
      <c r="H341" s="201"/>
      <c r="I341" s="202"/>
      <c r="J341" s="203"/>
      <c r="K341" s="201"/>
      <c r="L341" s="202"/>
      <c r="M341" s="203"/>
      <c r="N341" s="201"/>
      <c r="O341" s="202"/>
      <c r="P341" s="203"/>
      <c r="Q341" s="201"/>
      <c r="R341" s="202"/>
      <c r="S341" s="203"/>
      <c r="T341" s="201"/>
      <c r="U341" s="202"/>
      <c r="V341" s="203"/>
      <c r="W341" s="201"/>
      <c r="X341" s="202"/>
      <c r="Y341" s="203"/>
      <c r="Z341" s="201"/>
      <c r="AA341" s="202"/>
      <c r="AB341" s="203"/>
      <c r="AC341" s="201"/>
      <c r="AD341" s="202"/>
      <c r="AE341" s="203"/>
      <c r="AF341" s="201"/>
      <c r="AG341" s="202"/>
      <c r="AH341" s="203"/>
      <c r="AI341" s="201"/>
      <c r="AJ341" s="202"/>
      <c r="AK341" s="203"/>
      <c r="AL341" s="204">
        <f t="shared" si="35"/>
        <v>0</v>
      </c>
      <c r="AM341" s="596">
        <f t="shared" si="34"/>
        <v>0</v>
      </c>
      <c r="AN341" s="590"/>
      <c r="AO341" s="236"/>
      <c r="AP341" s="237"/>
      <c r="AQ341" s="238"/>
      <c r="AR341" s="243"/>
      <c r="AS341" s="239"/>
      <c r="AT341" s="240"/>
      <c r="AU341" s="241"/>
      <c r="AV341" s="242"/>
    </row>
    <row r="342" spans="1:48" ht="17.5" customHeight="1" x14ac:dyDescent="0.2">
      <c r="A342" s="336">
        <v>45995</v>
      </c>
      <c r="B342" s="201"/>
      <c r="C342" s="202"/>
      <c r="D342" s="203"/>
      <c r="E342" s="201"/>
      <c r="F342" s="202"/>
      <c r="G342" s="203"/>
      <c r="H342" s="201"/>
      <c r="I342" s="202"/>
      <c r="J342" s="203"/>
      <c r="K342" s="201"/>
      <c r="L342" s="202"/>
      <c r="M342" s="203"/>
      <c r="N342" s="201"/>
      <c r="O342" s="202"/>
      <c r="P342" s="203"/>
      <c r="Q342" s="201"/>
      <c r="R342" s="202"/>
      <c r="S342" s="203"/>
      <c r="T342" s="201"/>
      <c r="U342" s="202"/>
      <c r="V342" s="203"/>
      <c r="W342" s="201"/>
      <c r="X342" s="202"/>
      <c r="Y342" s="203"/>
      <c r="Z342" s="201"/>
      <c r="AA342" s="202"/>
      <c r="AB342" s="203"/>
      <c r="AC342" s="201"/>
      <c r="AD342" s="202"/>
      <c r="AE342" s="203"/>
      <c r="AF342" s="201"/>
      <c r="AG342" s="202"/>
      <c r="AH342" s="203"/>
      <c r="AI342" s="201"/>
      <c r="AJ342" s="202"/>
      <c r="AK342" s="203"/>
      <c r="AL342" s="204">
        <f t="shared" si="35"/>
        <v>0</v>
      </c>
      <c r="AM342" s="596">
        <f t="shared" si="34"/>
        <v>0</v>
      </c>
      <c r="AN342" s="590"/>
      <c r="AO342" s="236"/>
      <c r="AP342" s="237"/>
      <c r="AQ342" s="238"/>
      <c r="AR342" s="243"/>
      <c r="AS342" s="239"/>
      <c r="AT342" s="240"/>
      <c r="AU342" s="241"/>
      <c r="AV342" s="242"/>
    </row>
    <row r="343" spans="1:48" ht="17.5" customHeight="1" x14ac:dyDescent="0.2">
      <c r="A343" s="336">
        <v>45996</v>
      </c>
      <c r="B343" s="201"/>
      <c r="C343" s="202"/>
      <c r="D343" s="203"/>
      <c r="E343" s="201"/>
      <c r="F343" s="202"/>
      <c r="G343" s="203"/>
      <c r="H343" s="201"/>
      <c r="I343" s="202"/>
      <c r="J343" s="203"/>
      <c r="K343" s="201"/>
      <c r="L343" s="202"/>
      <c r="M343" s="203"/>
      <c r="N343" s="201"/>
      <c r="O343" s="202"/>
      <c r="P343" s="203"/>
      <c r="Q343" s="201"/>
      <c r="R343" s="202"/>
      <c r="S343" s="203"/>
      <c r="T343" s="201"/>
      <c r="U343" s="202"/>
      <c r="V343" s="203"/>
      <c r="W343" s="201"/>
      <c r="X343" s="202"/>
      <c r="Y343" s="203"/>
      <c r="Z343" s="201"/>
      <c r="AA343" s="202"/>
      <c r="AB343" s="203"/>
      <c r="AC343" s="201"/>
      <c r="AD343" s="202"/>
      <c r="AE343" s="203"/>
      <c r="AF343" s="201"/>
      <c r="AG343" s="202"/>
      <c r="AH343" s="203"/>
      <c r="AI343" s="201"/>
      <c r="AJ343" s="202"/>
      <c r="AK343" s="203"/>
      <c r="AL343" s="204">
        <f t="shared" si="35"/>
        <v>0</v>
      </c>
      <c r="AM343" s="596">
        <f t="shared" si="34"/>
        <v>0</v>
      </c>
      <c r="AN343" s="590"/>
      <c r="AO343" s="236"/>
      <c r="AP343" s="237"/>
      <c r="AQ343" s="238"/>
      <c r="AR343" s="243"/>
      <c r="AS343" s="239"/>
      <c r="AT343" s="240"/>
      <c r="AU343" s="241"/>
      <c r="AV343" s="242"/>
    </row>
    <row r="344" spans="1:48" ht="17.5" customHeight="1" x14ac:dyDescent="0.2">
      <c r="A344" s="336">
        <v>45997</v>
      </c>
      <c r="B344" s="201"/>
      <c r="C344" s="202"/>
      <c r="D344" s="203"/>
      <c r="E344" s="201"/>
      <c r="F344" s="202"/>
      <c r="G344" s="203"/>
      <c r="H344" s="201"/>
      <c r="I344" s="202"/>
      <c r="J344" s="203"/>
      <c r="K344" s="201"/>
      <c r="L344" s="202"/>
      <c r="M344" s="203"/>
      <c r="N344" s="201"/>
      <c r="O344" s="202"/>
      <c r="P344" s="203"/>
      <c r="Q344" s="201"/>
      <c r="R344" s="202"/>
      <c r="S344" s="203"/>
      <c r="T344" s="201"/>
      <c r="U344" s="202"/>
      <c r="V344" s="203"/>
      <c r="W344" s="201"/>
      <c r="X344" s="202"/>
      <c r="Y344" s="203"/>
      <c r="Z344" s="201"/>
      <c r="AA344" s="202"/>
      <c r="AB344" s="203"/>
      <c r="AC344" s="201"/>
      <c r="AD344" s="202"/>
      <c r="AE344" s="203"/>
      <c r="AF344" s="201"/>
      <c r="AG344" s="202"/>
      <c r="AH344" s="203"/>
      <c r="AI344" s="201"/>
      <c r="AJ344" s="202"/>
      <c r="AK344" s="203"/>
      <c r="AL344" s="204">
        <f t="shared" si="35"/>
        <v>0</v>
      </c>
      <c r="AM344" s="596">
        <f t="shared" si="34"/>
        <v>0</v>
      </c>
      <c r="AN344" s="590"/>
      <c r="AO344" s="236"/>
      <c r="AP344" s="237"/>
      <c r="AQ344" s="238"/>
      <c r="AR344" s="243"/>
      <c r="AS344" s="239"/>
      <c r="AT344" s="240"/>
      <c r="AU344" s="241"/>
      <c r="AV344" s="242"/>
    </row>
    <row r="345" spans="1:48" ht="17.5" customHeight="1" x14ac:dyDescent="0.2">
      <c r="A345" s="336">
        <v>45998</v>
      </c>
      <c r="B345" s="201"/>
      <c r="C345" s="202"/>
      <c r="D345" s="203"/>
      <c r="E345" s="201"/>
      <c r="F345" s="202"/>
      <c r="G345" s="203"/>
      <c r="H345" s="201"/>
      <c r="I345" s="202"/>
      <c r="J345" s="203"/>
      <c r="K345" s="201"/>
      <c r="L345" s="202"/>
      <c r="M345" s="203"/>
      <c r="N345" s="201"/>
      <c r="O345" s="202"/>
      <c r="P345" s="203"/>
      <c r="Q345" s="201"/>
      <c r="R345" s="202"/>
      <c r="S345" s="203"/>
      <c r="T345" s="201"/>
      <c r="U345" s="202"/>
      <c r="V345" s="203"/>
      <c r="W345" s="201"/>
      <c r="X345" s="202"/>
      <c r="Y345" s="203"/>
      <c r="Z345" s="201"/>
      <c r="AA345" s="202"/>
      <c r="AB345" s="203"/>
      <c r="AC345" s="201"/>
      <c r="AD345" s="202"/>
      <c r="AE345" s="203"/>
      <c r="AF345" s="201"/>
      <c r="AG345" s="202"/>
      <c r="AH345" s="203"/>
      <c r="AI345" s="201"/>
      <c r="AJ345" s="202"/>
      <c r="AK345" s="203"/>
      <c r="AL345" s="204">
        <f t="shared" si="35"/>
        <v>0</v>
      </c>
      <c r="AM345" s="596">
        <f t="shared" si="34"/>
        <v>0</v>
      </c>
      <c r="AN345" s="590"/>
      <c r="AO345" s="236"/>
      <c r="AP345" s="237"/>
      <c r="AQ345" s="238"/>
      <c r="AR345" s="243"/>
      <c r="AS345" s="239"/>
      <c r="AT345" s="240"/>
      <c r="AU345" s="241"/>
      <c r="AV345" s="242"/>
    </row>
    <row r="346" spans="1:48" ht="17.5" customHeight="1" x14ac:dyDescent="0.2">
      <c r="A346" s="336">
        <v>45999</v>
      </c>
      <c r="B346" s="201"/>
      <c r="C346" s="202"/>
      <c r="D346" s="203"/>
      <c r="E346" s="201"/>
      <c r="F346" s="202"/>
      <c r="G346" s="203"/>
      <c r="H346" s="201"/>
      <c r="I346" s="202"/>
      <c r="J346" s="203"/>
      <c r="K346" s="201"/>
      <c r="L346" s="202"/>
      <c r="M346" s="203"/>
      <c r="N346" s="201"/>
      <c r="O346" s="202"/>
      <c r="P346" s="203"/>
      <c r="Q346" s="201"/>
      <c r="R346" s="202"/>
      <c r="S346" s="203"/>
      <c r="T346" s="201"/>
      <c r="U346" s="202"/>
      <c r="V346" s="203"/>
      <c r="W346" s="201"/>
      <c r="X346" s="202"/>
      <c r="Y346" s="203"/>
      <c r="Z346" s="201"/>
      <c r="AA346" s="202"/>
      <c r="AB346" s="203"/>
      <c r="AC346" s="201"/>
      <c r="AD346" s="202"/>
      <c r="AE346" s="203"/>
      <c r="AF346" s="201"/>
      <c r="AG346" s="202"/>
      <c r="AH346" s="203"/>
      <c r="AI346" s="201"/>
      <c r="AJ346" s="202"/>
      <c r="AK346" s="203"/>
      <c r="AL346" s="204">
        <f t="shared" si="35"/>
        <v>0</v>
      </c>
      <c r="AM346" s="596">
        <f t="shared" si="34"/>
        <v>0</v>
      </c>
      <c r="AN346" s="590"/>
      <c r="AO346" s="236"/>
      <c r="AP346" s="237"/>
      <c r="AQ346" s="238"/>
      <c r="AR346" s="243"/>
      <c r="AS346" s="239"/>
      <c r="AT346" s="240"/>
      <c r="AU346" s="241"/>
      <c r="AV346" s="242"/>
    </row>
    <row r="347" spans="1:48" ht="17.5" customHeight="1" x14ac:dyDescent="0.2">
      <c r="A347" s="336">
        <v>46000</v>
      </c>
      <c r="B347" s="201"/>
      <c r="C347" s="202"/>
      <c r="D347" s="203"/>
      <c r="E347" s="201"/>
      <c r="F347" s="202"/>
      <c r="G347" s="203"/>
      <c r="H347" s="201"/>
      <c r="I347" s="202"/>
      <c r="J347" s="203"/>
      <c r="K347" s="201"/>
      <c r="L347" s="202"/>
      <c r="M347" s="203"/>
      <c r="N347" s="201"/>
      <c r="O347" s="202"/>
      <c r="P347" s="203"/>
      <c r="Q347" s="201"/>
      <c r="R347" s="202"/>
      <c r="S347" s="203"/>
      <c r="T347" s="201"/>
      <c r="U347" s="202"/>
      <c r="V347" s="203"/>
      <c r="W347" s="201"/>
      <c r="X347" s="202"/>
      <c r="Y347" s="203"/>
      <c r="Z347" s="201"/>
      <c r="AA347" s="202"/>
      <c r="AB347" s="203"/>
      <c r="AC347" s="201"/>
      <c r="AD347" s="202"/>
      <c r="AE347" s="203"/>
      <c r="AF347" s="201"/>
      <c r="AG347" s="202"/>
      <c r="AH347" s="203"/>
      <c r="AI347" s="201"/>
      <c r="AJ347" s="202"/>
      <c r="AK347" s="203"/>
      <c r="AL347" s="204">
        <f t="shared" si="35"/>
        <v>0</v>
      </c>
      <c r="AM347" s="596">
        <f t="shared" si="34"/>
        <v>0</v>
      </c>
      <c r="AN347" s="590"/>
      <c r="AO347" s="236"/>
      <c r="AP347" s="237"/>
      <c r="AQ347" s="238"/>
      <c r="AR347" s="243"/>
      <c r="AS347" s="239"/>
      <c r="AT347" s="240"/>
      <c r="AU347" s="241"/>
      <c r="AV347" s="242"/>
    </row>
    <row r="348" spans="1:48" ht="17.5" customHeight="1" x14ac:dyDescent="0.2">
      <c r="A348" s="336">
        <v>46001</v>
      </c>
      <c r="B348" s="201"/>
      <c r="C348" s="202"/>
      <c r="D348" s="203"/>
      <c r="E348" s="201"/>
      <c r="F348" s="202"/>
      <c r="G348" s="203"/>
      <c r="H348" s="201"/>
      <c r="I348" s="202"/>
      <c r="J348" s="203"/>
      <c r="K348" s="201"/>
      <c r="L348" s="202"/>
      <c r="M348" s="203"/>
      <c r="N348" s="201"/>
      <c r="O348" s="202"/>
      <c r="P348" s="203"/>
      <c r="Q348" s="201"/>
      <c r="R348" s="202"/>
      <c r="S348" s="203"/>
      <c r="T348" s="201"/>
      <c r="U348" s="202"/>
      <c r="V348" s="203"/>
      <c r="W348" s="201"/>
      <c r="X348" s="202"/>
      <c r="Y348" s="203"/>
      <c r="Z348" s="201"/>
      <c r="AA348" s="202"/>
      <c r="AB348" s="203"/>
      <c r="AC348" s="201"/>
      <c r="AD348" s="202"/>
      <c r="AE348" s="203"/>
      <c r="AF348" s="201"/>
      <c r="AG348" s="202"/>
      <c r="AH348" s="203"/>
      <c r="AI348" s="201"/>
      <c r="AJ348" s="202"/>
      <c r="AK348" s="203"/>
      <c r="AL348" s="204">
        <f t="shared" si="35"/>
        <v>0</v>
      </c>
      <c r="AM348" s="596">
        <f t="shared" si="34"/>
        <v>0</v>
      </c>
      <c r="AN348" s="590"/>
      <c r="AO348" s="236"/>
      <c r="AP348" s="237"/>
      <c r="AQ348" s="238"/>
      <c r="AR348" s="243"/>
      <c r="AS348" s="239"/>
      <c r="AT348" s="240"/>
      <c r="AU348" s="241"/>
      <c r="AV348" s="242"/>
    </row>
    <row r="349" spans="1:48" ht="17.5" customHeight="1" x14ac:dyDescent="0.2">
      <c r="A349" s="336">
        <v>46002</v>
      </c>
      <c r="B349" s="201"/>
      <c r="C349" s="202"/>
      <c r="D349" s="203"/>
      <c r="E349" s="201"/>
      <c r="F349" s="202"/>
      <c r="G349" s="203"/>
      <c r="H349" s="201"/>
      <c r="I349" s="202"/>
      <c r="J349" s="203"/>
      <c r="K349" s="201"/>
      <c r="L349" s="202"/>
      <c r="M349" s="203"/>
      <c r="N349" s="201"/>
      <c r="O349" s="202"/>
      <c r="P349" s="203"/>
      <c r="Q349" s="201"/>
      <c r="R349" s="202"/>
      <c r="S349" s="203"/>
      <c r="T349" s="201"/>
      <c r="U349" s="202"/>
      <c r="V349" s="203"/>
      <c r="W349" s="201"/>
      <c r="X349" s="202"/>
      <c r="Y349" s="203"/>
      <c r="Z349" s="201"/>
      <c r="AA349" s="202"/>
      <c r="AB349" s="203"/>
      <c r="AC349" s="201"/>
      <c r="AD349" s="202"/>
      <c r="AE349" s="203"/>
      <c r="AF349" s="201"/>
      <c r="AG349" s="202"/>
      <c r="AH349" s="203"/>
      <c r="AI349" s="201"/>
      <c r="AJ349" s="202"/>
      <c r="AK349" s="203"/>
      <c r="AL349" s="204">
        <f t="shared" si="35"/>
        <v>0</v>
      </c>
      <c r="AM349" s="596">
        <f t="shared" si="34"/>
        <v>0</v>
      </c>
      <c r="AN349" s="590"/>
      <c r="AO349" s="236"/>
      <c r="AP349" s="237"/>
      <c r="AQ349" s="238"/>
      <c r="AR349" s="243"/>
      <c r="AS349" s="239"/>
      <c r="AT349" s="240"/>
      <c r="AU349" s="241"/>
      <c r="AV349" s="242"/>
    </row>
    <row r="350" spans="1:48" ht="17.5" customHeight="1" x14ac:dyDescent="0.2">
      <c r="A350" s="336">
        <v>46003</v>
      </c>
      <c r="B350" s="201"/>
      <c r="C350" s="202"/>
      <c r="D350" s="203"/>
      <c r="E350" s="201"/>
      <c r="F350" s="202"/>
      <c r="G350" s="203"/>
      <c r="H350" s="201"/>
      <c r="I350" s="202"/>
      <c r="J350" s="203"/>
      <c r="K350" s="201"/>
      <c r="L350" s="202"/>
      <c r="M350" s="203"/>
      <c r="N350" s="201"/>
      <c r="O350" s="202"/>
      <c r="P350" s="203"/>
      <c r="Q350" s="201"/>
      <c r="R350" s="202"/>
      <c r="S350" s="203"/>
      <c r="T350" s="201"/>
      <c r="U350" s="202"/>
      <c r="V350" s="203"/>
      <c r="W350" s="201"/>
      <c r="X350" s="202"/>
      <c r="Y350" s="203"/>
      <c r="Z350" s="201"/>
      <c r="AA350" s="202"/>
      <c r="AB350" s="203"/>
      <c r="AC350" s="201"/>
      <c r="AD350" s="202"/>
      <c r="AE350" s="203"/>
      <c r="AF350" s="201"/>
      <c r="AG350" s="202"/>
      <c r="AH350" s="203"/>
      <c r="AI350" s="201"/>
      <c r="AJ350" s="202"/>
      <c r="AK350" s="203"/>
      <c r="AL350" s="204">
        <f t="shared" si="35"/>
        <v>0</v>
      </c>
      <c r="AM350" s="596">
        <f t="shared" si="34"/>
        <v>0</v>
      </c>
      <c r="AN350" s="590"/>
      <c r="AO350" s="236"/>
      <c r="AP350" s="237"/>
      <c r="AQ350" s="238"/>
      <c r="AR350" s="243"/>
      <c r="AS350" s="239"/>
      <c r="AT350" s="240"/>
      <c r="AU350" s="241"/>
      <c r="AV350" s="242"/>
    </row>
    <row r="351" spans="1:48" ht="17.5" customHeight="1" x14ac:dyDescent="0.2">
      <c r="A351" s="336">
        <v>46004</v>
      </c>
      <c r="B351" s="201"/>
      <c r="C351" s="202"/>
      <c r="D351" s="203"/>
      <c r="E351" s="201"/>
      <c r="F351" s="202"/>
      <c r="G351" s="203"/>
      <c r="H351" s="201"/>
      <c r="I351" s="202"/>
      <c r="J351" s="203"/>
      <c r="K351" s="201"/>
      <c r="L351" s="202"/>
      <c r="M351" s="203"/>
      <c r="N351" s="201"/>
      <c r="O351" s="202"/>
      <c r="P351" s="203"/>
      <c r="Q351" s="201"/>
      <c r="R351" s="202"/>
      <c r="S351" s="203"/>
      <c r="T351" s="201"/>
      <c r="U351" s="202"/>
      <c r="V351" s="203"/>
      <c r="W351" s="201"/>
      <c r="X351" s="202"/>
      <c r="Y351" s="203"/>
      <c r="Z351" s="201"/>
      <c r="AA351" s="202"/>
      <c r="AB351" s="203"/>
      <c r="AC351" s="201"/>
      <c r="AD351" s="202"/>
      <c r="AE351" s="203"/>
      <c r="AF351" s="201"/>
      <c r="AG351" s="202"/>
      <c r="AH351" s="203"/>
      <c r="AI351" s="201"/>
      <c r="AJ351" s="202"/>
      <c r="AK351" s="203"/>
      <c r="AL351" s="204">
        <f t="shared" si="35"/>
        <v>0</v>
      </c>
      <c r="AM351" s="596">
        <f t="shared" si="34"/>
        <v>0</v>
      </c>
      <c r="AN351" s="590"/>
      <c r="AO351" s="236"/>
      <c r="AP351" s="237"/>
      <c r="AQ351" s="238"/>
      <c r="AR351" s="243"/>
      <c r="AS351" s="239"/>
      <c r="AT351" s="240"/>
      <c r="AU351" s="241"/>
      <c r="AV351" s="242"/>
    </row>
    <row r="352" spans="1:48" ht="17.5" customHeight="1" x14ac:dyDescent="0.2">
      <c r="A352" s="336">
        <v>46005</v>
      </c>
      <c r="B352" s="201"/>
      <c r="C352" s="202"/>
      <c r="D352" s="203"/>
      <c r="E352" s="201"/>
      <c r="F352" s="202"/>
      <c r="G352" s="203"/>
      <c r="H352" s="201"/>
      <c r="I352" s="202"/>
      <c r="J352" s="203"/>
      <c r="K352" s="201"/>
      <c r="L352" s="202"/>
      <c r="M352" s="203"/>
      <c r="N352" s="201"/>
      <c r="O352" s="202"/>
      <c r="P352" s="203"/>
      <c r="Q352" s="201"/>
      <c r="R352" s="202"/>
      <c r="S352" s="203"/>
      <c r="T352" s="201"/>
      <c r="U352" s="202"/>
      <c r="V352" s="203"/>
      <c r="W352" s="201"/>
      <c r="X352" s="202"/>
      <c r="Y352" s="203"/>
      <c r="Z352" s="201"/>
      <c r="AA352" s="202"/>
      <c r="AB352" s="203"/>
      <c r="AC352" s="201"/>
      <c r="AD352" s="202"/>
      <c r="AE352" s="203"/>
      <c r="AF352" s="201"/>
      <c r="AG352" s="202"/>
      <c r="AH352" s="203"/>
      <c r="AI352" s="201"/>
      <c r="AJ352" s="202"/>
      <c r="AK352" s="203"/>
      <c r="AL352" s="204">
        <f t="shared" si="35"/>
        <v>0</v>
      </c>
      <c r="AM352" s="596">
        <f t="shared" si="34"/>
        <v>0</v>
      </c>
      <c r="AN352" s="590"/>
      <c r="AO352" s="236"/>
      <c r="AP352" s="237"/>
      <c r="AQ352" s="238"/>
      <c r="AR352" s="243"/>
      <c r="AS352" s="239"/>
      <c r="AT352" s="240"/>
      <c r="AU352" s="241"/>
      <c r="AV352" s="242"/>
    </row>
    <row r="353" spans="1:48" ht="17.5" customHeight="1" x14ac:dyDescent="0.2">
      <c r="A353" s="336">
        <v>46006</v>
      </c>
      <c r="B353" s="201"/>
      <c r="C353" s="202"/>
      <c r="D353" s="203"/>
      <c r="E353" s="201"/>
      <c r="F353" s="202"/>
      <c r="G353" s="203"/>
      <c r="H353" s="201"/>
      <c r="I353" s="202"/>
      <c r="J353" s="203"/>
      <c r="K353" s="201"/>
      <c r="L353" s="202"/>
      <c r="M353" s="203"/>
      <c r="N353" s="201"/>
      <c r="O353" s="202"/>
      <c r="P353" s="203"/>
      <c r="Q353" s="201"/>
      <c r="R353" s="202"/>
      <c r="S353" s="203"/>
      <c r="T353" s="201"/>
      <c r="U353" s="202"/>
      <c r="V353" s="203"/>
      <c r="W353" s="201"/>
      <c r="X353" s="202"/>
      <c r="Y353" s="203"/>
      <c r="Z353" s="201"/>
      <c r="AA353" s="202"/>
      <c r="AB353" s="203"/>
      <c r="AC353" s="201"/>
      <c r="AD353" s="202"/>
      <c r="AE353" s="203"/>
      <c r="AF353" s="201"/>
      <c r="AG353" s="202"/>
      <c r="AH353" s="203"/>
      <c r="AI353" s="201"/>
      <c r="AJ353" s="202"/>
      <c r="AK353" s="203"/>
      <c r="AL353" s="204">
        <f t="shared" si="35"/>
        <v>0</v>
      </c>
      <c r="AM353" s="596">
        <f t="shared" si="34"/>
        <v>0</v>
      </c>
      <c r="AN353" s="590"/>
      <c r="AO353" s="236"/>
      <c r="AP353" s="237"/>
      <c r="AQ353" s="238"/>
      <c r="AR353" s="243"/>
      <c r="AS353" s="239"/>
      <c r="AT353" s="240"/>
      <c r="AU353" s="241"/>
      <c r="AV353" s="242"/>
    </row>
    <row r="354" spans="1:48" ht="17.5" customHeight="1" x14ac:dyDescent="0.2">
      <c r="A354" s="336">
        <v>46007</v>
      </c>
      <c r="B354" s="201"/>
      <c r="C354" s="202"/>
      <c r="D354" s="203"/>
      <c r="E354" s="201"/>
      <c r="F354" s="202"/>
      <c r="G354" s="203"/>
      <c r="H354" s="201"/>
      <c r="I354" s="202"/>
      <c r="J354" s="203"/>
      <c r="K354" s="201"/>
      <c r="L354" s="202"/>
      <c r="M354" s="203"/>
      <c r="N354" s="201"/>
      <c r="O354" s="202"/>
      <c r="P354" s="203"/>
      <c r="Q354" s="201"/>
      <c r="R354" s="202"/>
      <c r="S354" s="203"/>
      <c r="T354" s="201"/>
      <c r="U354" s="202"/>
      <c r="V354" s="203"/>
      <c r="W354" s="201"/>
      <c r="X354" s="202"/>
      <c r="Y354" s="203"/>
      <c r="Z354" s="201"/>
      <c r="AA354" s="202"/>
      <c r="AB354" s="203"/>
      <c r="AC354" s="201"/>
      <c r="AD354" s="202"/>
      <c r="AE354" s="203"/>
      <c r="AF354" s="201"/>
      <c r="AG354" s="202"/>
      <c r="AH354" s="203"/>
      <c r="AI354" s="201"/>
      <c r="AJ354" s="202"/>
      <c r="AK354" s="203"/>
      <c r="AL354" s="204">
        <f t="shared" si="35"/>
        <v>0</v>
      </c>
      <c r="AM354" s="596">
        <f t="shared" si="34"/>
        <v>0</v>
      </c>
      <c r="AN354" s="590"/>
      <c r="AO354" s="236"/>
      <c r="AP354" s="237"/>
      <c r="AQ354" s="238"/>
      <c r="AR354" s="243"/>
      <c r="AS354" s="239"/>
      <c r="AT354" s="240"/>
      <c r="AU354" s="241"/>
      <c r="AV354" s="242"/>
    </row>
    <row r="355" spans="1:48" ht="17.5" customHeight="1" x14ac:dyDescent="0.2">
      <c r="A355" s="336">
        <v>46008</v>
      </c>
      <c r="B355" s="201"/>
      <c r="C355" s="202"/>
      <c r="D355" s="203"/>
      <c r="E355" s="201"/>
      <c r="F355" s="202"/>
      <c r="G355" s="203"/>
      <c r="H355" s="201"/>
      <c r="I355" s="202"/>
      <c r="J355" s="203"/>
      <c r="K355" s="201"/>
      <c r="L355" s="202"/>
      <c r="M355" s="203"/>
      <c r="N355" s="201"/>
      <c r="O355" s="202"/>
      <c r="P355" s="203"/>
      <c r="Q355" s="201"/>
      <c r="R355" s="202"/>
      <c r="S355" s="203"/>
      <c r="T355" s="201"/>
      <c r="U355" s="202"/>
      <c r="V355" s="203"/>
      <c r="W355" s="201"/>
      <c r="X355" s="202"/>
      <c r="Y355" s="203"/>
      <c r="Z355" s="201"/>
      <c r="AA355" s="202"/>
      <c r="AB355" s="203"/>
      <c r="AC355" s="201"/>
      <c r="AD355" s="202"/>
      <c r="AE355" s="203"/>
      <c r="AF355" s="201"/>
      <c r="AG355" s="202"/>
      <c r="AH355" s="203"/>
      <c r="AI355" s="201"/>
      <c r="AJ355" s="202"/>
      <c r="AK355" s="203"/>
      <c r="AL355" s="204">
        <f t="shared" si="35"/>
        <v>0</v>
      </c>
      <c r="AM355" s="596">
        <f t="shared" si="34"/>
        <v>0</v>
      </c>
      <c r="AN355" s="590"/>
      <c r="AO355" s="236"/>
      <c r="AP355" s="237"/>
      <c r="AQ355" s="238"/>
      <c r="AR355" s="243"/>
      <c r="AS355" s="239"/>
      <c r="AT355" s="240"/>
      <c r="AU355" s="241"/>
      <c r="AV355" s="242"/>
    </row>
    <row r="356" spans="1:48" ht="17.5" customHeight="1" x14ac:dyDescent="0.2">
      <c r="A356" s="336">
        <v>46009</v>
      </c>
      <c r="B356" s="201"/>
      <c r="C356" s="202"/>
      <c r="D356" s="203"/>
      <c r="E356" s="201"/>
      <c r="F356" s="202"/>
      <c r="G356" s="203"/>
      <c r="H356" s="201"/>
      <c r="I356" s="202"/>
      <c r="J356" s="203"/>
      <c r="K356" s="201"/>
      <c r="L356" s="202"/>
      <c r="M356" s="203"/>
      <c r="N356" s="201"/>
      <c r="O356" s="202"/>
      <c r="P356" s="203"/>
      <c r="Q356" s="201"/>
      <c r="R356" s="202"/>
      <c r="S356" s="203"/>
      <c r="T356" s="201"/>
      <c r="U356" s="202"/>
      <c r="V356" s="203"/>
      <c r="W356" s="201"/>
      <c r="X356" s="202"/>
      <c r="Y356" s="203"/>
      <c r="Z356" s="201"/>
      <c r="AA356" s="202"/>
      <c r="AB356" s="203"/>
      <c r="AC356" s="201"/>
      <c r="AD356" s="202"/>
      <c r="AE356" s="203"/>
      <c r="AF356" s="201"/>
      <c r="AG356" s="202"/>
      <c r="AH356" s="203"/>
      <c r="AI356" s="201"/>
      <c r="AJ356" s="202"/>
      <c r="AK356" s="203"/>
      <c r="AL356" s="204">
        <f t="shared" si="35"/>
        <v>0</v>
      </c>
      <c r="AM356" s="596">
        <f t="shared" si="34"/>
        <v>0</v>
      </c>
      <c r="AN356" s="590"/>
      <c r="AO356" s="236"/>
      <c r="AP356" s="237"/>
      <c r="AQ356" s="238"/>
      <c r="AR356" s="243"/>
      <c r="AS356" s="239"/>
      <c r="AT356" s="240"/>
      <c r="AU356" s="241"/>
      <c r="AV356" s="242"/>
    </row>
    <row r="357" spans="1:48" ht="17.5" customHeight="1" x14ac:dyDescent="0.2">
      <c r="A357" s="336">
        <v>46010</v>
      </c>
      <c r="B357" s="201"/>
      <c r="C357" s="202"/>
      <c r="D357" s="203"/>
      <c r="E357" s="201"/>
      <c r="F357" s="202"/>
      <c r="G357" s="203"/>
      <c r="H357" s="201"/>
      <c r="I357" s="202"/>
      <c r="J357" s="203"/>
      <c r="K357" s="201"/>
      <c r="L357" s="202"/>
      <c r="M357" s="203"/>
      <c r="N357" s="201"/>
      <c r="O357" s="202"/>
      <c r="P357" s="203"/>
      <c r="Q357" s="201"/>
      <c r="R357" s="202"/>
      <c r="S357" s="203"/>
      <c r="T357" s="201"/>
      <c r="U357" s="202"/>
      <c r="V357" s="203"/>
      <c r="W357" s="201"/>
      <c r="X357" s="202"/>
      <c r="Y357" s="203"/>
      <c r="Z357" s="201"/>
      <c r="AA357" s="202"/>
      <c r="AB357" s="203"/>
      <c r="AC357" s="201"/>
      <c r="AD357" s="202"/>
      <c r="AE357" s="203"/>
      <c r="AF357" s="201"/>
      <c r="AG357" s="202"/>
      <c r="AH357" s="203"/>
      <c r="AI357" s="201"/>
      <c r="AJ357" s="202"/>
      <c r="AK357" s="203"/>
      <c r="AL357" s="204">
        <f t="shared" si="35"/>
        <v>0</v>
      </c>
      <c r="AM357" s="596">
        <f t="shared" si="34"/>
        <v>0</v>
      </c>
      <c r="AN357" s="590"/>
      <c r="AO357" s="236"/>
      <c r="AP357" s="237"/>
      <c r="AQ357" s="238"/>
      <c r="AR357" s="243"/>
      <c r="AS357" s="239"/>
      <c r="AT357" s="240"/>
      <c r="AU357" s="241"/>
      <c r="AV357" s="242"/>
    </row>
    <row r="358" spans="1:48" ht="17.5" customHeight="1" x14ac:dyDescent="0.2">
      <c r="A358" s="336">
        <v>46011</v>
      </c>
      <c r="B358" s="201"/>
      <c r="C358" s="202"/>
      <c r="D358" s="203"/>
      <c r="E358" s="201"/>
      <c r="F358" s="202"/>
      <c r="G358" s="203"/>
      <c r="H358" s="201"/>
      <c r="I358" s="202"/>
      <c r="J358" s="203"/>
      <c r="K358" s="201"/>
      <c r="L358" s="202"/>
      <c r="M358" s="203"/>
      <c r="N358" s="201"/>
      <c r="O358" s="202"/>
      <c r="P358" s="203"/>
      <c r="Q358" s="201"/>
      <c r="R358" s="202"/>
      <c r="S358" s="203"/>
      <c r="T358" s="201"/>
      <c r="U358" s="202"/>
      <c r="V358" s="203"/>
      <c r="W358" s="201"/>
      <c r="X358" s="202"/>
      <c r="Y358" s="203"/>
      <c r="Z358" s="201"/>
      <c r="AA358" s="202"/>
      <c r="AB358" s="203"/>
      <c r="AC358" s="201"/>
      <c r="AD358" s="202"/>
      <c r="AE358" s="203"/>
      <c r="AF358" s="201"/>
      <c r="AG358" s="202"/>
      <c r="AH358" s="203"/>
      <c r="AI358" s="201"/>
      <c r="AJ358" s="202"/>
      <c r="AK358" s="203"/>
      <c r="AL358" s="204">
        <f t="shared" si="35"/>
        <v>0</v>
      </c>
      <c r="AM358" s="596">
        <f t="shared" si="34"/>
        <v>0</v>
      </c>
      <c r="AN358" s="590"/>
      <c r="AO358" s="236"/>
      <c r="AP358" s="237"/>
      <c r="AQ358" s="238"/>
      <c r="AR358" s="243"/>
      <c r="AS358" s="239"/>
      <c r="AT358" s="240"/>
      <c r="AU358" s="241"/>
      <c r="AV358" s="242"/>
    </row>
    <row r="359" spans="1:48" ht="17.5" customHeight="1" x14ac:dyDescent="0.2">
      <c r="A359" s="336">
        <v>46012</v>
      </c>
      <c r="B359" s="201"/>
      <c r="C359" s="202"/>
      <c r="D359" s="203"/>
      <c r="E359" s="201"/>
      <c r="F359" s="202"/>
      <c r="G359" s="203"/>
      <c r="H359" s="201"/>
      <c r="I359" s="202"/>
      <c r="J359" s="203"/>
      <c r="K359" s="201"/>
      <c r="L359" s="202"/>
      <c r="M359" s="203"/>
      <c r="N359" s="201"/>
      <c r="O359" s="202"/>
      <c r="P359" s="203"/>
      <c r="Q359" s="201"/>
      <c r="R359" s="202"/>
      <c r="S359" s="203"/>
      <c r="T359" s="201"/>
      <c r="U359" s="202"/>
      <c r="V359" s="203"/>
      <c r="W359" s="201"/>
      <c r="X359" s="202"/>
      <c r="Y359" s="203"/>
      <c r="Z359" s="201"/>
      <c r="AA359" s="202"/>
      <c r="AB359" s="203"/>
      <c r="AC359" s="201"/>
      <c r="AD359" s="202"/>
      <c r="AE359" s="203"/>
      <c r="AF359" s="201"/>
      <c r="AG359" s="202"/>
      <c r="AH359" s="203"/>
      <c r="AI359" s="201"/>
      <c r="AJ359" s="202"/>
      <c r="AK359" s="203"/>
      <c r="AL359" s="204">
        <f t="shared" si="35"/>
        <v>0</v>
      </c>
      <c r="AM359" s="596">
        <f t="shared" si="34"/>
        <v>0</v>
      </c>
      <c r="AN359" s="590"/>
      <c r="AO359" s="236"/>
      <c r="AP359" s="237"/>
      <c r="AQ359" s="238"/>
      <c r="AR359" s="243"/>
      <c r="AS359" s="239"/>
      <c r="AT359" s="240"/>
      <c r="AU359" s="241"/>
      <c r="AV359" s="242"/>
    </row>
    <row r="360" spans="1:48" ht="17.5" customHeight="1" x14ac:dyDescent="0.2">
      <c r="A360" s="336">
        <v>46013</v>
      </c>
      <c r="B360" s="201"/>
      <c r="C360" s="202"/>
      <c r="D360" s="203"/>
      <c r="E360" s="201"/>
      <c r="F360" s="202"/>
      <c r="G360" s="203"/>
      <c r="H360" s="201"/>
      <c r="I360" s="202"/>
      <c r="J360" s="203"/>
      <c r="K360" s="201"/>
      <c r="L360" s="202"/>
      <c r="M360" s="203"/>
      <c r="N360" s="201"/>
      <c r="O360" s="202"/>
      <c r="P360" s="203"/>
      <c r="Q360" s="201"/>
      <c r="R360" s="202"/>
      <c r="S360" s="203"/>
      <c r="T360" s="201"/>
      <c r="U360" s="202"/>
      <c r="V360" s="203"/>
      <c r="W360" s="201"/>
      <c r="X360" s="202"/>
      <c r="Y360" s="203"/>
      <c r="Z360" s="201"/>
      <c r="AA360" s="202"/>
      <c r="AB360" s="203"/>
      <c r="AC360" s="201"/>
      <c r="AD360" s="202"/>
      <c r="AE360" s="203"/>
      <c r="AF360" s="201"/>
      <c r="AG360" s="202"/>
      <c r="AH360" s="203"/>
      <c r="AI360" s="201"/>
      <c r="AJ360" s="202"/>
      <c r="AK360" s="203"/>
      <c r="AL360" s="204">
        <f t="shared" si="35"/>
        <v>0</v>
      </c>
      <c r="AM360" s="596">
        <f t="shared" si="34"/>
        <v>0</v>
      </c>
      <c r="AN360" s="590"/>
      <c r="AO360" s="236"/>
      <c r="AP360" s="237"/>
      <c r="AQ360" s="238"/>
      <c r="AR360" s="243"/>
      <c r="AS360" s="239"/>
      <c r="AT360" s="240"/>
      <c r="AU360" s="241"/>
      <c r="AV360" s="242"/>
    </row>
    <row r="361" spans="1:48" ht="17.5" customHeight="1" x14ac:dyDescent="0.2">
      <c r="A361" s="336">
        <v>46014</v>
      </c>
      <c r="B361" s="201"/>
      <c r="C361" s="202"/>
      <c r="D361" s="203"/>
      <c r="E361" s="201"/>
      <c r="F361" s="202"/>
      <c r="G361" s="203"/>
      <c r="H361" s="201"/>
      <c r="I361" s="202"/>
      <c r="J361" s="203"/>
      <c r="K361" s="201"/>
      <c r="L361" s="202"/>
      <c r="M361" s="203"/>
      <c r="N361" s="201"/>
      <c r="O361" s="202"/>
      <c r="P361" s="203"/>
      <c r="Q361" s="201"/>
      <c r="R361" s="202"/>
      <c r="S361" s="203"/>
      <c r="T361" s="201"/>
      <c r="U361" s="202"/>
      <c r="V361" s="203"/>
      <c r="W361" s="201"/>
      <c r="X361" s="202"/>
      <c r="Y361" s="203"/>
      <c r="Z361" s="201"/>
      <c r="AA361" s="202"/>
      <c r="AB361" s="203"/>
      <c r="AC361" s="201"/>
      <c r="AD361" s="202"/>
      <c r="AE361" s="203"/>
      <c r="AF361" s="201"/>
      <c r="AG361" s="202"/>
      <c r="AH361" s="203"/>
      <c r="AI361" s="201"/>
      <c r="AJ361" s="202"/>
      <c r="AK361" s="203"/>
      <c r="AL361" s="204">
        <f t="shared" si="35"/>
        <v>0</v>
      </c>
      <c r="AM361" s="596">
        <f t="shared" si="34"/>
        <v>0</v>
      </c>
      <c r="AN361" s="590"/>
      <c r="AO361" s="236"/>
      <c r="AP361" s="237"/>
      <c r="AQ361" s="238"/>
      <c r="AR361" s="243"/>
      <c r="AS361" s="239"/>
      <c r="AT361" s="240"/>
      <c r="AU361" s="241"/>
      <c r="AV361" s="242"/>
    </row>
    <row r="362" spans="1:48" ht="17.5" customHeight="1" x14ac:dyDescent="0.2">
      <c r="A362" s="336">
        <v>46015</v>
      </c>
      <c r="B362" s="201"/>
      <c r="C362" s="202"/>
      <c r="D362" s="203"/>
      <c r="E362" s="201"/>
      <c r="F362" s="202"/>
      <c r="G362" s="203"/>
      <c r="H362" s="201"/>
      <c r="I362" s="202"/>
      <c r="J362" s="203"/>
      <c r="K362" s="201"/>
      <c r="L362" s="202"/>
      <c r="M362" s="203"/>
      <c r="N362" s="201"/>
      <c r="O362" s="202"/>
      <c r="P362" s="203"/>
      <c r="Q362" s="201"/>
      <c r="R362" s="202"/>
      <c r="S362" s="203"/>
      <c r="T362" s="201"/>
      <c r="U362" s="202"/>
      <c r="V362" s="203"/>
      <c r="W362" s="201"/>
      <c r="X362" s="202"/>
      <c r="Y362" s="203"/>
      <c r="Z362" s="201"/>
      <c r="AA362" s="202"/>
      <c r="AB362" s="203"/>
      <c r="AC362" s="201"/>
      <c r="AD362" s="202"/>
      <c r="AE362" s="203"/>
      <c r="AF362" s="201"/>
      <c r="AG362" s="202"/>
      <c r="AH362" s="203"/>
      <c r="AI362" s="201"/>
      <c r="AJ362" s="202"/>
      <c r="AK362" s="203"/>
      <c r="AL362" s="204">
        <f t="shared" si="35"/>
        <v>0</v>
      </c>
      <c r="AM362" s="596">
        <f t="shared" si="34"/>
        <v>0</v>
      </c>
      <c r="AN362" s="590"/>
      <c r="AO362" s="236"/>
      <c r="AP362" s="237"/>
      <c r="AQ362" s="238"/>
      <c r="AR362" s="243"/>
      <c r="AS362" s="239"/>
      <c r="AT362" s="240"/>
      <c r="AU362" s="241"/>
      <c r="AV362" s="242"/>
    </row>
    <row r="363" spans="1:48" ht="17.5" customHeight="1" x14ac:dyDescent="0.2">
      <c r="A363" s="336">
        <v>46016</v>
      </c>
      <c r="B363" s="201"/>
      <c r="C363" s="202"/>
      <c r="D363" s="203"/>
      <c r="E363" s="201"/>
      <c r="F363" s="202"/>
      <c r="G363" s="203"/>
      <c r="H363" s="201"/>
      <c r="I363" s="202"/>
      <c r="J363" s="203"/>
      <c r="K363" s="201"/>
      <c r="L363" s="202"/>
      <c r="M363" s="203"/>
      <c r="N363" s="201"/>
      <c r="O363" s="202"/>
      <c r="P363" s="203"/>
      <c r="Q363" s="201"/>
      <c r="R363" s="202"/>
      <c r="S363" s="203"/>
      <c r="T363" s="201"/>
      <c r="U363" s="202"/>
      <c r="V363" s="203"/>
      <c r="W363" s="201"/>
      <c r="X363" s="202"/>
      <c r="Y363" s="203"/>
      <c r="Z363" s="201"/>
      <c r="AA363" s="202"/>
      <c r="AB363" s="203"/>
      <c r="AC363" s="201"/>
      <c r="AD363" s="202"/>
      <c r="AE363" s="203"/>
      <c r="AF363" s="201"/>
      <c r="AG363" s="202"/>
      <c r="AH363" s="203"/>
      <c r="AI363" s="201"/>
      <c r="AJ363" s="202"/>
      <c r="AK363" s="203"/>
      <c r="AL363" s="204">
        <f t="shared" si="35"/>
        <v>0</v>
      </c>
      <c r="AM363" s="596">
        <f t="shared" si="34"/>
        <v>0</v>
      </c>
      <c r="AN363" s="590"/>
      <c r="AO363" s="236"/>
      <c r="AP363" s="237"/>
      <c r="AQ363" s="238"/>
      <c r="AR363" s="243"/>
      <c r="AS363" s="239"/>
      <c r="AT363" s="240"/>
      <c r="AU363" s="241"/>
      <c r="AV363" s="242"/>
    </row>
    <row r="364" spans="1:48" ht="17.5" customHeight="1" x14ac:dyDescent="0.2">
      <c r="A364" s="336">
        <v>46017</v>
      </c>
      <c r="B364" s="201"/>
      <c r="C364" s="202"/>
      <c r="D364" s="203"/>
      <c r="E364" s="201"/>
      <c r="F364" s="202"/>
      <c r="G364" s="203"/>
      <c r="H364" s="201"/>
      <c r="I364" s="202"/>
      <c r="J364" s="203"/>
      <c r="K364" s="201"/>
      <c r="L364" s="202"/>
      <c r="M364" s="203"/>
      <c r="N364" s="201"/>
      <c r="O364" s="202"/>
      <c r="P364" s="203"/>
      <c r="Q364" s="201"/>
      <c r="R364" s="202"/>
      <c r="S364" s="203"/>
      <c r="T364" s="201"/>
      <c r="U364" s="202"/>
      <c r="V364" s="203"/>
      <c r="W364" s="201"/>
      <c r="X364" s="202"/>
      <c r="Y364" s="203"/>
      <c r="Z364" s="201"/>
      <c r="AA364" s="202"/>
      <c r="AB364" s="203"/>
      <c r="AC364" s="201"/>
      <c r="AD364" s="202"/>
      <c r="AE364" s="203"/>
      <c r="AF364" s="201"/>
      <c r="AG364" s="202"/>
      <c r="AH364" s="203"/>
      <c r="AI364" s="201"/>
      <c r="AJ364" s="202"/>
      <c r="AK364" s="203"/>
      <c r="AL364" s="204">
        <f t="shared" si="35"/>
        <v>0</v>
      </c>
      <c r="AM364" s="596">
        <f t="shared" si="34"/>
        <v>0</v>
      </c>
      <c r="AN364" s="590"/>
      <c r="AO364" s="236"/>
      <c r="AP364" s="237"/>
      <c r="AQ364" s="238"/>
      <c r="AR364" s="243"/>
      <c r="AS364" s="239"/>
      <c r="AT364" s="240"/>
      <c r="AU364" s="241"/>
      <c r="AV364" s="242"/>
    </row>
    <row r="365" spans="1:48" ht="17.5" customHeight="1" x14ac:dyDescent="0.2">
      <c r="A365" s="336">
        <v>46018</v>
      </c>
      <c r="B365" s="201"/>
      <c r="C365" s="202"/>
      <c r="D365" s="203"/>
      <c r="E365" s="201"/>
      <c r="F365" s="202"/>
      <c r="G365" s="203"/>
      <c r="H365" s="201"/>
      <c r="I365" s="202"/>
      <c r="J365" s="203"/>
      <c r="K365" s="201"/>
      <c r="L365" s="202"/>
      <c r="M365" s="203"/>
      <c r="N365" s="201"/>
      <c r="O365" s="202"/>
      <c r="P365" s="203"/>
      <c r="Q365" s="201"/>
      <c r="R365" s="202"/>
      <c r="S365" s="203"/>
      <c r="T365" s="201"/>
      <c r="U365" s="202"/>
      <c r="V365" s="203"/>
      <c r="W365" s="201"/>
      <c r="X365" s="202"/>
      <c r="Y365" s="203"/>
      <c r="Z365" s="201"/>
      <c r="AA365" s="202"/>
      <c r="AB365" s="203"/>
      <c r="AC365" s="201"/>
      <c r="AD365" s="202"/>
      <c r="AE365" s="203"/>
      <c r="AF365" s="201"/>
      <c r="AG365" s="202"/>
      <c r="AH365" s="203"/>
      <c r="AI365" s="201"/>
      <c r="AJ365" s="202"/>
      <c r="AK365" s="203"/>
      <c r="AL365" s="204">
        <f t="shared" si="35"/>
        <v>0</v>
      </c>
      <c r="AM365" s="596">
        <f t="shared" si="34"/>
        <v>0</v>
      </c>
      <c r="AN365" s="590"/>
      <c r="AO365" s="236"/>
      <c r="AP365" s="237"/>
      <c r="AQ365" s="238"/>
      <c r="AR365" s="243"/>
      <c r="AS365" s="239"/>
      <c r="AT365" s="240"/>
      <c r="AU365" s="241"/>
      <c r="AV365" s="242"/>
    </row>
    <row r="366" spans="1:48" ht="17.5" customHeight="1" x14ac:dyDescent="0.2">
      <c r="A366" s="336">
        <v>46019</v>
      </c>
      <c r="B366" s="201"/>
      <c r="C366" s="202"/>
      <c r="D366" s="203"/>
      <c r="E366" s="201"/>
      <c r="F366" s="202"/>
      <c r="G366" s="203"/>
      <c r="H366" s="201"/>
      <c r="I366" s="202"/>
      <c r="J366" s="203"/>
      <c r="K366" s="201"/>
      <c r="L366" s="202"/>
      <c r="M366" s="203"/>
      <c r="N366" s="201"/>
      <c r="O366" s="202"/>
      <c r="P366" s="203"/>
      <c r="Q366" s="201"/>
      <c r="R366" s="202"/>
      <c r="S366" s="203"/>
      <c r="T366" s="201"/>
      <c r="U366" s="202"/>
      <c r="V366" s="203"/>
      <c r="W366" s="201"/>
      <c r="X366" s="202"/>
      <c r="Y366" s="203"/>
      <c r="Z366" s="201"/>
      <c r="AA366" s="202"/>
      <c r="AB366" s="203"/>
      <c r="AC366" s="201"/>
      <c r="AD366" s="202"/>
      <c r="AE366" s="203"/>
      <c r="AF366" s="201"/>
      <c r="AG366" s="202"/>
      <c r="AH366" s="203"/>
      <c r="AI366" s="201"/>
      <c r="AJ366" s="202"/>
      <c r="AK366" s="203"/>
      <c r="AL366" s="204">
        <f t="shared" si="35"/>
        <v>0</v>
      </c>
      <c r="AM366" s="596">
        <f t="shared" si="34"/>
        <v>0</v>
      </c>
      <c r="AN366" s="590"/>
      <c r="AO366" s="236"/>
      <c r="AP366" s="237"/>
      <c r="AQ366" s="238"/>
      <c r="AR366" s="243"/>
      <c r="AS366" s="239"/>
      <c r="AT366" s="240"/>
      <c r="AU366" s="241"/>
      <c r="AV366" s="242"/>
    </row>
    <row r="367" spans="1:48" ht="17.5" customHeight="1" x14ac:dyDescent="0.2">
      <c r="A367" s="336">
        <v>46020</v>
      </c>
      <c r="B367" s="201"/>
      <c r="C367" s="202"/>
      <c r="D367" s="203"/>
      <c r="E367" s="201"/>
      <c r="F367" s="202"/>
      <c r="G367" s="203"/>
      <c r="H367" s="201"/>
      <c r="I367" s="202"/>
      <c r="J367" s="203"/>
      <c r="K367" s="201"/>
      <c r="L367" s="202"/>
      <c r="M367" s="203"/>
      <c r="N367" s="201"/>
      <c r="O367" s="202"/>
      <c r="P367" s="203"/>
      <c r="Q367" s="201"/>
      <c r="R367" s="202"/>
      <c r="S367" s="203"/>
      <c r="T367" s="201"/>
      <c r="U367" s="202"/>
      <c r="V367" s="203"/>
      <c r="W367" s="201"/>
      <c r="X367" s="202"/>
      <c r="Y367" s="203"/>
      <c r="Z367" s="201"/>
      <c r="AA367" s="202"/>
      <c r="AB367" s="203"/>
      <c r="AC367" s="201"/>
      <c r="AD367" s="202"/>
      <c r="AE367" s="203"/>
      <c r="AF367" s="201"/>
      <c r="AG367" s="202"/>
      <c r="AH367" s="203"/>
      <c r="AI367" s="201"/>
      <c r="AJ367" s="202"/>
      <c r="AK367" s="203"/>
      <c r="AL367" s="204">
        <f t="shared" si="35"/>
        <v>0</v>
      </c>
      <c r="AM367" s="596">
        <f t="shared" si="34"/>
        <v>0</v>
      </c>
      <c r="AN367" s="590"/>
      <c r="AO367" s="236"/>
      <c r="AP367" s="237"/>
      <c r="AQ367" s="238"/>
      <c r="AR367" s="243"/>
      <c r="AS367" s="239"/>
      <c r="AT367" s="240"/>
      <c r="AU367" s="241"/>
      <c r="AV367" s="242"/>
    </row>
    <row r="368" spans="1:48" ht="17.5" customHeight="1" x14ac:dyDescent="0.2">
      <c r="A368" s="336">
        <v>46021</v>
      </c>
      <c r="B368" s="201"/>
      <c r="C368" s="202"/>
      <c r="D368" s="203"/>
      <c r="E368" s="201"/>
      <c r="F368" s="202"/>
      <c r="G368" s="203"/>
      <c r="H368" s="201"/>
      <c r="I368" s="202"/>
      <c r="J368" s="203"/>
      <c r="K368" s="201"/>
      <c r="L368" s="202"/>
      <c r="M368" s="203"/>
      <c r="N368" s="201"/>
      <c r="O368" s="202"/>
      <c r="P368" s="203"/>
      <c r="Q368" s="201"/>
      <c r="R368" s="202"/>
      <c r="S368" s="203"/>
      <c r="T368" s="201"/>
      <c r="U368" s="202"/>
      <c r="V368" s="203"/>
      <c r="W368" s="201"/>
      <c r="X368" s="202"/>
      <c r="Y368" s="203"/>
      <c r="Z368" s="201"/>
      <c r="AA368" s="202"/>
      <c r="AB368" s="203"/>
      <c r="AC368" s="201"/>
      <c r="AD368" s="202"/>
      <c r="AE368" s="203"/>
      <c r="AF368" s="201"/>
      <c r="AG368" s="202"/>
      <c r="AH368" s="203"/>
      <c r="AI368" s="201"/>
      <c r="AJ368" s="202"/>
      <c r="AK368" s="203"/>
      <c r="AL368" s="204">
        <f t="shared" si="35"/>
        <v>0</v>
      </c>
      <c r="AM368" s="596">
        <f t="shared" si="34"/>
        <v>0</v>
      </c>
      <c r="AN368" s="590"/>
      <c r="AO368" s="236"/>
      <c r="AP368" s="237"/>
      <c r="AQ368" s="238"/>
      <c r="AR368" s="243"/>
      <c r="AS368" s="239"/>
      <c r="AT368" s="240"/>
      <c r="AU368" s="241"/>
      <c r="AV368" s="242"/>
    </row>
    <row r="369" spans="1:48" ht="17.5" customHeight="1" x14ac:dyDescent="0.2">
      <c r="A369" s="336">
        <v>46022</v>
      </c>
      <c r="B369" s="201"/>
      <c r="C369" s="202"/>
      <c r="D369" s="203"/>
      <c r="E369" s="201"/>
      <c r="F369" s="202"/>
      <c r="G369" s="203"/>
      <c r="H369" s="201"/>
      <c r="I369" s="202"/>
      <c r="J369" s="203"/>
      <c r="K369" s="201"/>
      <c r="L369" s="202"/>
      <c r="M369" s="203"/>
      <c r="N369" s="201"/>
      <c r="O369" s="202"/>
      <c r="P369" s="203"/>
      <c r="Q369" s="201"/>
      <c r="R369" s="202"/>
      <c r="S369" s="203"/>
      <c r="T369" s="201"/>
      <c r="U369" s="202"/>
      <c r="V369" s="203"/>
      <c r="W369" s="201"/>
      <c r="X369" s="202"/>
      <c r="Y369" s="203"/>
      <c r="Z369" s="201"/>
      <c r="AA369" s="202"/>
      <c r="AB369" s="203"/>
      <c r="AC369" s="201"/>
      <c r="AD369" s="202"/>
      <c r="AE369" s="203"/>
      <c r="AF369" s="201"/>
      <c r="AG369" s="202"/>
      <c r="AH369" s="203"/>
      <c r="AI369" s="201"/>
      <c r="AJ369" s="202"/>
      <c r="AK369" s="203"/>
      <c r="AL369" s="204">
        <f t="shared" si="35"/>
        <v>0</v>
      </c>
      <c r="AM369" s="596">
        <f t="shared" si="34"/>
        <v>0</v>
      </c>
      <c r="AN369" s="590"/>
      <c r="AO369" s="236"/>
      <c r="AP369" s="237"/>
      <c r="AQ369" s="238"/>
      <c r="AR369" s="243"/>
      <c r="AS369" s="239"/>
      <c r="AT369" s="240"/>
      <c r="AU369" s="241"/>
      <c r="AV369" s="242"/>
    </row>
    <row r="370" spans="1:48" ht="17.5" customHeight="1" thickBot="1" x14ac:dyDescent="0.25">
      <c r="A370" s="603">
        <v>46023</v>
      </c>
      <c r="B370" s="201"/>
      <c r="C370" s="202"/>
      <c r="D370" s="203"/>
      <c r="E370" s="201"/>
      <c r="F370" s="202"/>
      <c r="G370" s="203"/>
      <c r="H370" s="201"/>
      <c r="I370" s="202"/>
      <c r="J370" s="203"/>
      <c r="K370" s="201"/>
      <c r="L370" s="202"/>
      <c r="M370" s="203"/>
      <c r="N370" s="201"/>
      <c r="O370" s="202"/>
      <c r="P370" s="203"/>
      <c r="Q370" s="201"/>
      <c r="R370" s="202"/>
      <c r="S370" s="203"/>
      <c r="T370" s="201"/>
      <c r="U370" s="202"/>
      <c r="V370" s="203"/>
      <c r="W370" s="201"/>
      <c r="X370" s="202"/>
      <c r="Y370" s="203"/>
      <c r="Z370" s="201"/>
      <c r="AA370" s="202"/>
      <c r="AB370" s="203"/>
      <c r="AC370" s="201"/>
      <c r="AD370" s="202"/>
      <c r="AE370" s="203"/>
      <c r="AF370" s="201"/>
      <c r="AG370" s="202"/>
      <c r="AH370" s="203"/>
      <c r="AI370" s="201"/>
      <c r="AJ370" s="202"/>
      <c r="AK370" s="203"/>
      <c r="AL370" s="204">
        <f t="shared" si="35"/>
        <v>0</v>
      </c>
      <c r="AM370" s="597">
        <f t="shared" si="34"/>
        <v>0</v>
      </c>
      <c r="AN370" s="590"/>
      <c r="AO370" s="236"/>
      <c r="AP370" s="237"/>
      <c r="AQ370" s="238"/>
      <c r="AR370" s="243"/>
      <c r="AS370" s="239"/>
      <c r="AT370" s="240"/>
      <c r="AU370" s="241"/>
      <c r="AV370" s="242"/>
    </row>
    <row r="371" spans="1:48" ht="16" x14ac:dyDescent="0.2">
      <c r="B371" s="109"/>
      <c r="C371" s="109"/>
      <c r="D371" s="109"/>
      <c r="E371" s="1020"/>
      <c r="F371" s="1020"/>
      <c r="G371" s="1020"/>
      <c r="H371" s="1020"/>
      <c r="I371" s="1020"/>
      <c r="J371" s="1020"/>
      <c r="K371" s="1020"/>
      <c r="L371" s="1020"/>
      <c r="M371" s="1020"/>
      <c r="N371" s="1020"/>
      <c r="O371" s="1020"/>
      <c r="P371" s="1020"/>
      <c r="Q371" s="1020"/>
      <c r="R371" s="1020"/>
      <c r="AL371" s="181"/>
      <c r="AM371" s="181"/>
      <c r="AO371" s="1021"/>
      <c r="AP371" s="1021"/>
      <c r="AQ371" s="1021"/>
      <c r="AR371" s="906"/>
      <c r="AS371" s="1022"/>
      <c r="AT371" s="1023"/>
      <c r="AU371" s="1022"/>
      <c r="AV371" s="1023"/>
    </row>
    <row r="372" spans="1:48" ht="16" x14ac:dyDescent="0.2">
      <c r="B372" s="1018"/>
      <c r="C372" s="1018"/>
      <c r="D372" s="1018"/>
      <c r="E372" s="1019"/>
      <c r="F372" s="1019"/>
      <c r="G372" s="1019"/>
      <c r="H372" s="1019"/>
      <c r="I372" s="1019"/>
      <c r="J372" s="1019"/>
      <c r="K372" s="1019"/>
      <c r="L372" s="1019"/>
      <c r="M372" s="1019"/>
      <c r="N372" s="1019"/>
      <c r="O372" s="1019"/>
      <c r="P372" s="1019"/>
      <c r="Q372" s="1020"/>
      <c r="R372" s="1020"/>
      <c r="AL372" s="181"/>
      <c r="AM372" s="181"/>
      <c r="AO372" s="1021"/>
      <c r="AP372" s="1021"/>
      <c r="AQ372" s="1021"/>
      <c r="AR372" s="906"/>
      <c r="AS372" s="1022"/>
      <c r="AT372" s="1023"/>
      <c r="AU372" s="1022"/>
      <c r="AV372" s="1023"/>
    </row>
    <row r="373" spans="1:48" ht="16" x14ac:dyDescent="0.2">
      <c r="B373" s="1018"/>
      <c r="C373" s="1018"/>
      <c r="D373" s="1018"/>
      <c r="E373" s="1019"/>
      <c r="F373" s="1019"/>
      <c r="G373" s="1019"/>
      <c r="H373" s="1019"/>
      <c r="I373" s="1019"/>
      <c r="J373" s="1019"/>
      <c r="K373" s="1019"/>
      <c r="L373" s="1019"/>
      <c r="M373" s="1019"/>
      <c r="N373" s="1019"/>
      <c r="O373" s="1019"/>
      <c r="P373" s="1019"/>
      <c r="Q373" s="1020"/>
      <c r="R373" s="1020"/>
      <c r="AL373" s="181"/>
      <c r="AM373" s="181"/>
      <c r="AO373" s="1021"/>
      <c r="AP373" s="1021"/>
      <c r="AQ373" s="1021"/>
      <c r="AR373" s="906"/>
      <c r="AS373" s="1022"/>
      <c r="AT373" s="1023"/>
      <c r="AU373" s="1022"/>
      <c r="AV373" s="1023"/>
    </row>
    <row r="374" spans="1:48" ht="16" x14ac:dyDescent="0.2">
      <c r="B374" s="1018"/>
      <c r="C374" s="1018"/>
      <c r="D374" s="1018"/>
      <c r="E374" s="1019"/>
      <c r="F374" s="1019"/>
      <c r="G374" s="1019"/>
      <c r="H374" s="1019"/>
      <c r="I374" s="1019"/>
      <c r="J374" s="1019"/>
      <c r="K374" s="1019"/>
      <c r="L374" s="1019"/>
      <c r="M374" s="1019"/>
      <c r="N374" s="1019"/>
      <c r="O374" s="1019"/>
      <c r="P374" s="1019"/>
      <c r="Q374" s="1020"/>
      <c r="R374" s="1020"/>
      <c r="AL374" s="181"/>
      <c r="AM374" s="181"/>
      <c r="AO374" s="1021"/>
      <c r="AP374" s="1021"/>
      <c r="AQ374" s="1021"/>
      <c r="AR374" s="906"/>
      <c r="AS374" s="1022"/>
      <c r="AT374" s="1023"/>
      <c r="AU374" s="1022"/>
      <c r="AV374" s="1023"/>
    </row>
    <row r="375" spans="1:48" ht="16" x14ac:dyDescent="0.2">
      <c r="B375" s="1018"/>
      <c r="C375" s="1018"/>
      <c r="D375" s="1018"/>
      <c r="E375" s="1019"/>
      <c r="F375" s="1019"/>
      <c r="G375" s="1019"/>
      <c r="H375" s="1019"/>
      <c r="I375" s="1019"/>
      <c r="J375" s="1019"/>
      <c r="K375" s="1019"/>
      <c r="L375" s="1019"/>
      <c r="M375" s="1019"/>
      <c r="N375" s="1019"/>
      <c r="O375" s="1019"/>
      <c r="P375" s="1019"/>
      <c r="Q375" s="1020"/>
      <c r="R375" s="1020"/>
      <c r="AL375" s="181"/>
      <c r="AM375" s="181"/>
      <c r="AO375" s="1021"/>
      <c r="AP375" s="1021"/>
      <c r="AQ375" s="1021"/>
      <c r="AR375" s="906"/>
      <c r="AS375" s="1022"/>
      <c r="AT375" s="1023"/>
      <c r="AU375" s="1022"/>
      <c r="AV375" s="1023"/>
    </row>
    <row r="376" spans="1:48" ht="16" x14ac:dyDescent="0.2">
      <c r="B376" s="1018"/>
      <c r="C376" s="1018"/>
      <c r="D376" s="1018"/>
      <c r="E376" s="1019"/>
      <c r="F376" s="1019"/>
      <c r="G376" s="1019"/>
      <c r="H376" s="1019"/>
      <c r="I376" s="1019"/>
      <c r="J376" s="1019"/>
      <c r="K376" s="1019"/>
      <c r="L376" s="1019"/>
      <c r="M376" s="1019"/>
      <c r="N376" s="1019"/>
      <c r="O376" s="1019"/>
      <c r="P376" s="1019"/>
      <c r="Q376" s="1020"/>
      <c r="R376" s="1020"/>
      <c r="AL376" s="181"/>
      <c r="AM376" s="181"/>
      <c r="AO376" s="1021"/>
      <c r="AP376" s="1021"/>
      <c r="AQ376" s="1021"/>
      <c r="AR376" s="906"/>
      <c r="AS376" s="1022"/>
      <c r="AT376" s="1023"/>
      <c r="AU376" s="1022"/>
      <c r="AV376" s="1023"/>
    </row>
    <row r="377" spans="1:48" ht="16" x14ac:dyDescent="0.2">
      <c r="B377" s="1018"/>
      <c r="C377" s="1018"/>
      <c r="D377" s="1018"/>
      <c r="E377" s="1019"/>
      <c r="F377" s="1019"/>
      <c r="I377" s="1019"/>
      <c r="J377" s="1019"/>
      <c r="K377" s="1019"/>
      <c r="L377" s="1019"/>
      <c r="M377" s="1019"/>
      <c r="N377" s="1019"/>
      <c r="O377" s="1019"/>
      <c r="P377" s="1019"/>
      <c r="Q377" s="1020"/>
      <c r="R377" s="1020"/>
      <c r="AL377" s="181"/>
      <c r="AM377" s="181"/>
      <c r="AO377" s="1021"/>
      <c r="AP377" s="1021"/>
      <c r="AQ377" s="1021"/>
      <c r="AR377" s="906"/>
      <c r="AS377" s="1022"/>
      <c r="AT377" s="1023"/>
      <c r="AU377" s="1022"/>
      <c r="AV377" s="1023"/>
    </row>
    <row r="378" spans="1:48" ht="16" x14ac:dyDescent="0.2">
      <c r="B378" s="1018"/>
      <c r="C378" s="1018"/>
      <c r="D378" s="1018"/>
      <c r="E378" s="1019"/>
      <c r="F378" s="1019"/>
      <c r="G378" s="1019"/>
      <c r="H378" s="1019"/>
      <c r="I378" s="1019"/>
      <c r="J378" s="1019"/>
      <c r="K378" s="1019"/>
      <c r="L378" s="1019"/>
      <c r="M378" s="1019"/>
      <c r="N378" s="1019"/>
      <c r="O378" s="1019"/>
      <c r="P378" s="1019"/>
      <c r="Q378" s="1020"/>
      <c r="R378" s="1020"/>
      <c r="AL378" s="181"/>
      <c r="AM378" s="181"/>
      <c r="AO378" s="1021"/>
      <c r="AP378" s="1021"/>
      <c r="AQ378" s="1021"/>
      <c r="AR378" s="905"/>
      <c r="AS378" s="1022"/>
      <c r="AT378" s="1022"/>
      <c r="AU378" s="1022"/>
      <c r="AV378" s="1022"/>
    </row>
    <row r="379" spans="1:48" ht="16" x14ac:dyDescent="0.2">
      <c r="B379" s="1018"/>
      <c r="C379" s="1018"/>
      <c r="D379" s="1018"/>
      <c r="E379" s="1019"/>
      <c r="F379" s="1019"/>
      <c r="G379" s="1019"/>
      <c r="H379" s="1019"/>
      <c r="I379" s="1019"/>
      <c r="J379" s="1019"/>
      <c r="K379" s="1019"/>
      <c r="L379" s="1019"/>
      <c r="M379" s="1019"/>
      <c r="N379" s="1019"/>
      <c r="O379" s="1019"/>
      <c r="P379" s="1019"/>
      <c r="Q379" s="1020"/>
      <c r="R379" s="1020"/>
      <c r="AL379" s="181"/>
      <c r="AM379" s="181"/>
      <c r="AO379" s="1021"/>
      <c r="AP379" s="1021"/>
      <c r="AQ379" s="1021"/>
      <c r="AR379" s="906"/>
      <c r="AS379" s="1022"/>
      <c r="AT379" s="1023"/>
      <c r="AU379" s="1022"/>
      <c r="AV379" s="1023"/>
    </row>
    <row r="380" spans="1:48" ht="16" x14ac:dyDescent="0.2">
      <c r="B380" s="1018"/>
      <c r="C380" s="1018"/>
      <c r="D380" s="1018"/>
      <c r="E380" s="1019"/>
      <c r="F380" s="1019"/>
      <c r="G380" s="1019"/>
      <c r="H380" s="1019"/>
      <c r="I380" s="1019"/>
      <c r="J380" s="1019"/>
      <c r="K380" s="1019"/>
      <c r="L380" s="1019"/>
      <c r="M380" s="1019"/>
      <c r="N380" s="1019"/>
      <c r="O380" s="1019"/>
      <c r="P380" s="1019"/>
      <c r="Q380" s="1020"/>
      <c r="R380" s="1020"/>
      <c r="AL380" s="181"/>
      <c r="AM380" s="181"/>
      <c r="AO380" s="1021"/>
      <c r="AP380" s="1021"/>
      <c r="AQ380" s="1021"/>
      <c r="AR380" s="906"/>
      <c r="AS380" s="1022"/>
      <c r="AT380" s="1023"/>
      <c r="AU380" s="1022"/>
      <c r="AV380" s="1023"/>
    </row>
    <row r="381" spans="1:48" ht="16" x14ac:dyDescent="0.2">
      <c r="B381" s="1018"/>
      <c r="C381" s="1018"/>
      <c r="D381" s="1018"/>
      <c r="E381" s="1019"/>
      <c r="F381" s="1019"/>
      <c r="G381" s="1019"/>
      <c r="H381" s="1019"/>
      <c r="I381" s="1019"/>
      <c r="J381" s="1019"/>
      <c r="K381" s="1019"/>
      <c r="L381" s="1019"/>
      <c r="M381" s="1019"/>
      <c r="N381" s="1019"/>
      <c r="O381" s="1019"/>
      <c r="P381" s="1019"/>
      <c r="Q381" s="1020"/>
      <c r="R381" s="1020"/>
      <c r="AL381" s="181"/>
      <c r="AM381" s="181"/>
      <c r="AO381" s="1021"/>
      <c r="AP381" s="1021"/>
      <c r="AQ381" s="1021"/>
      <c r="AR381" s="906"/>
      <c r="AS381" s="1022"/>
      <c r="AT381" s="1023"/>
      <c r="AU381" s="1022"/>
      <c r="AV381" s="1023"/>
    </row>
    <row r="382" spans="1:48" ht="16" x14ac:dyDescent="0.2">
      <c r="B382" s="1018"/>
      <c r="C382" s="1018"/>
      <c r="D382" s="1018"/>
      <c r="E382" s="1019"/>
      <c r="F382" s="1019"/>
      <c r="G382" s="1019"/>
      <c r="H382" s="1019"/>
      <c r="I382" s="1019"/>
      <c r="J382" s="1019"/>
      <c r="K382" s="1019"/>
      <c r="L382" s="1019"/>
      <c r="M382" s="1019"/>
      <c r="N382" s="1019"/>
      <c r="O382" s="1019"/>
      <c r="P382" s="1019"/>
      <c r="Q382" s="1020"/>
      <c r="R382" s="1020"/>
      <c r="AL382" s="181"/>
      <c r="AM382" s="181"/>
      <c r="AO382" s="1021"/>
      <c r="AP382" s="1021"/>
      <c r="AQ382" s="1021"/>
      <c r="AR382" s="906"/>
      <c r="AS382" s="1022"/>
      <c r="AT382" s="1023"/>
      <c r="AU382" s="1022"/>
      <c r="AV382" s="1023"/>
    </row>
    <row r="383" spans="1:48" ht="16" x14ac:dyDescent="0.2">
      <c r="B383" s="1018"/>
      <c r="C383" s="1018"/>
      <c r="D383" s="1018"/>
      <c r="E383" s="1019"/>
      <c r="F383" s="1019"/>
      <c r="G383" s="1019"/>
      <c r="H383" s="1019"/>
      <c r="I383" s="1019"/>
      <c r="J383" s="1019"/>
      <c r="K383" s="1019"/>
      <c r="L383" s="1019"/>
      <c r="M383" s="1019"/>
      <c r="N383" s="1019"/>
      <c r="O383" s="1019"/>
      <c r="P383" s="1019"/>
      <c r="Q383" s="1020"/>
      <c r="R383" s="1020"/>
      <c r="AO383" s="1021"/>
      <c r="AP383" s="1021"/>
      <c r="AQ383" s="1021"/>
      <c r="AR383" s="906"/>
      <c r="AS383" s="1022"/>
      <c r="AT383" s="1023"/>
      <c r="AU383" s="1022"/>
      <c r="AV383" s="1023"/>
    </row>
    <row r="384" spans="1:48" ht="16" x14ac:dyDescent="0.2">
      <c r="B384" s="1018"/>
      <c r="C384" s="1018"/>
      <c r="D384" s="1018"/>
      <c r="E384" s="1019"/>
      <c r="F384" s="1019"/>
      <c r="G384" s="1019"/>
      <c r="H384" s="1019"/>
      <c r="I384" s="1019"/>
      <c r="J384" s="1019"/>
      <c r="K384" s="1019"/>
      <c r="L384" s="1019"/>
      <c r="M384" s="1019"/>
      <c r="N384" s="1019"/>
      <c r="O384" s="1019"/>
      <c r="P384" s="1019"/>
      <c r="Q384" s="1020"/>
      <c r="R384" s="1020"/>
      <c r="AO384" s="1021"/>
      <c r="AP384" s="1021"/>
      <c r="AQ384" s="1021"/>
      <c r="AR384" s="906"/>
      <c r="AS384" s="1022"/>
      <c r="AT384" s="1023"/>
      <c r="AU384" s="1022"/>
      <c r="AV384" s="1023"/>
    </row>
    <row r="385" spans="2:48" ht="16" x14ac:dyDescent="0.2">
      <c r="B385" s="1018"/>
      <c r="C385" s="1018"/>
      <c r="D385" s="1018"/>
      <c r="E385" s="1019"/>
      <c r="F385" s="1019"/>
      <c r="G385" s="1019"/>
      <c r="H385" s="1019"/>
      <c r="I385" s="1019"/>
      <c r="J385" s="1019"/>
      <c r="K385" s="1019"/>
      <c r="L385" s="1019"/>
      <c r="M385" s="1019"/>
      <c r="N385" s="1019"/>
      <c r="O385" s="1019"/>
      <c r="P385" s="1019"/>
      <c r="Q385" s="1020"/>
      <c r="R385" s="1020"/>
      <c r="AO385" s="1021"/>
      <c r="AP385" s="1021"/>
      <c r="AQ385" s="1021"/>
      <c r="AR385" s="906"/>
      <c r="AS385" s="1022"/>
      <c r="AT385" s="1023"/>
      <c r="AU385" s="1022"/>
      <c r="AV385" s="1023"/>
    </row>
    <row r="386" spans="2:48" ht="16" x14ac:dyDescent="0.2">
      <c r="B386" s="1018"/>
      <c r="C386" s="1018"/>
      <c r="D386" s="1018"/>
      <c r="E386" s="1019"/>
      <c r="F386" s="1019"/>
      <c r="G386" s="1019"/>
      <c r="H386" s="1019"/>
      <c r="I386" s="1019"/>
      <c r="J386" s="1019"/>
      <c r="K386" s="1019"/>
      <c r="L386" s="1019"/>
      <c r="M386" s="1019"/>
      <c r="N386" s="1019"/>
      <c r="O386" s="1019"/>
      <c r="P386" s="1019"/>
      <c r="Q386" s="1020"/>
      <c r="R386" s="1020"/>
      <c r="AR386"/>
      <c r="AS386"/>
      <c r="AT386"/>
      <c r="AU386"/>
      <c r="AV386"/>
    </row>
    <row r="387" spans="2:48" x14ac:dyDescent="0.2">
      <c r="D387"/>
      <c r="AR387"/>
      <c r="AS387"/>
      <c r="AT387"/>
      <c r="AU387"/>
      <c r="AV387"/>
    </row>
    <row r="388" spans="2:48" x14ac:dyDescent="0.2">
      <c r="D388"/>
      <c r="AR388"/>
      <c r="AS388"/>
      <c r="AT388"/>
      <c r="AU388"/>
      <c r="AV388"/>
    </row>
    <row r="389" spans="2:48" x14ac:dyDescent="0.2">
      <c r="D389"/>
      <c r="AR389"/>
      <c r="AS389"/>
      <c r="AT389"/>
      <c r="AU389"/>
      <c r="AV389"/>
    </row>
    <row r="390" spans="2:48" x14ac:dyDescent="0.2">
      <c r="D390"/>
      <c r="AR390"/>
      <c r="AS390"/>
      <c r="AT390"/>
      <c r="AU390"/>
      <c r="AV390"/>
    </row>
    <row r="391" spans="2:48" x14ac:dyDescent="0.2">
      <c r="D391"/>
      <c r="AR391"/>
      <c r="AS391"/>
      <c r="AT391"/>
      <c r="AU391"/>
      <c r="AV391"/>
    </row>
    <row r="392" spans="2:48" x14ac:dyDescent="0.2">
      <c r="D392"/>
      <c r="AR392"/>
      <c r="AS392"/>
      <c r="AT392"/>
      <c r="AU392"/>
      <c r="AV392"/>
    </row>
    <row r="393" spans="2:48" x14ac:dyDescent="0.2">
      <c r="D393"/>
      <c r="AR393"/>
      <c r="AS393"/>
      <c r="AT393"/>
      <c r="AU393"/>
      <c r="AV393"/>
    </row>
    <row r="394" spans="2:48" x14ac:dyDescent="0.2">
      <c r="D394"/>
      <c r="AR394"/>
      <c r="AS394"/>
      <c r="AT394"/>
      <c r="AU394"/>
      <c r="AV394"/>
    </row>
    <row r="395" spans="2:48" x14ac:dyDescent="0.2">
      <c r="D395"/>
      <c r="AR395"/>
      <c r="AS395"/>
      <c r="AT395"/>
      <c r="AU395"/>
      <c r="AV395"/>
    </row>
    <row r="396" spans="2:48" x14ac:dyDescent="0.2">
      <c r="D396"/>
      <c r="AR396"/>
      <c r="AS396"/>
      <c r="AT396"/>
      <c r="AU396"/>
      <c r="AV396"/>
    </row>
    <row r="397" spans="2:48" x14ac:dyDescent="0.2">
      <c r="D397"/>
      <c r="AR397"/>
      <c r="AS397"/>
      <c r="AT397"/>
      <c r="AU397"/>
      <c r="AV397"/>
    </row>
    <row r="398" spans="2:48" x14ac:dyDescent="0.2">
      <c r="D398"/>
      <c r="AR398"/>
      <c r="AS398"/>
      <c r="AT398"/>
      <c r="AU398"/>
      <c r="AV398"/>
    </row>
    <row r="399" spans="2:48" x14ac:dyDescent="0.2">
      <c r="D399"/>
      <c r="AR399"/>
      <c r="AS399"/>
      <c r="AT399"/>
      <c r="AU399"/>
      <c r="AV399"/>
    </row>
    <row r="400" spans="2:48" x14ac:dyDescent="0.2">
      <c r="D400"/>
      <c r="AR400"/>
      <c r="AS400"/>
      <c r="AT400"/>
      <c r="AU400"/>
      <c r="AV400"/>
    </row>
    <row r="401" customFormat="1" x14ac:dyDescent="0.2"/>
    <row r="402" customFormat="1" x14ac:dyDescent="0.2"/>
    <row r="403" customFormat="1" x14ac:dyDescent="0.2"/>
    <row r="404" customFormat="1" x14ac:dyDescent="0.2"/>
    <row r="405" customFormat="1" x14ac:dyDescent="0.2"/>
    <row r="406" customFormat="1" x14ac:dyDescent="0.2"/>
    <row r="407" customFormat="1" x14ac:dyDescent="0.2"/>
    <row r="408" customFormat="1" x14ac:dyDescent="0.2"/>
    <row r="409" customFormat="1" x14ac:dyDescent="0.2"/>
    <row r="410" customFormat="1" x14ac:dyDescent="0.2"/>
    <row r="411" customFormat="1" x14ac:dyDescent="0.2"/>
    <row r="412" customFormat="1" x14ac:dyDescent="0.2"/>
    <row r="413" customFormat="1" x14ac:dyDescent="0.2"/>
    <row r="414" customFormat="1" x14ac:dyDescent="0.2"/>
    <row r="415" customFormat="1" x14ac:dyDescent="0.2"/>
    <row r="416" customFormat="1" x14ac:dyDescent="0.2"/>
    <row r="417" customFormat="1" x14ac:dyDescent="0.2"/>
    <row r="418" customFormat="1" x14ac:dyDescent="0.2"/>
    <row r="419" customFormat="1" x14ac:dyDescent="0.2"/>
    <row r="420" customFormat="1" x14ac:dyDescent="0.2"/>
    <row r="421" customFormat="1" x14ac:dyDescent="0.2"/>
    <row r="422" customFormat="1" x14ac:dyDescent="0.2"/>
    <row r="423" customFormat="1" x14ac:dyDescent="0.2"/>
    <row r="424" customFormat="1" x14ac:dyDescent="0.2"/>
    <row r="425" customFormat="1" x14ac:dyDescent="0.2"/>
    <row r="426" customFormat="1" x14ac:dyDescent="0.2"/>
    <row r="427" customFormat="1" x14ac:dyDescent="0.2"/>
    <row r="428" customFormat="1" x14ac:dyDescent="0.2"/>
    <row r="429" customFormat="1" x14ac:dyDescent="0.2"/>
    <row r="430" customFormat="1" x14ac:dyDescent="0.2"/>
    <row r="431" customFormat="1" x14ac:dyDescent="0.2"/>
    <row r="432" customFormat="1" x14ac:dyDescent="0.2"/>
    <row r="433" customFormat="1" x14ac:dyDescent="0.2"/>
    <row r="434" customFormat="1" x14ac:dyDescent="0.2"/>
    <row r="435" customFormat="1" x14ac:dyDescent="0.2"/>
    <row r="436" customFormat="1" x14ac:dyDescent="0.2"/>
    <row r="437" customFormat="1" x14ac:dyDescent="0.2"/>
    <row r="438" customFormat="1" x14ac:dyDescent="0.2"/>
    <row r="439" customFormat="1" x14ac:dyDescent="0.2"/>
    <row r="440" customFormat="1" x14ac:dyDescent="0.2"/>
    <row r="441" customFormat="1" x14ac:dyDescent="0.2"/>
    <row r="442" customFormat="1" x14ac:dyDescent="0.2"/>
    <row r="443" customFormat="1" x14ac:dyDescent="0.2"/>
    <row r="444" customFormat="1" x14ac:dyDescent="0.2"/>
    <row r="445" customFormat="1" x14ac:dyDescent="0.2"/>
    <row r="446" customFormat="1" x14ac:dyDescent="0.2"/>
    <row r="447" customFormat="1" x14ac:dyDescent="0.2"/>
    <row r="448" customFormat="1" x14ac:dyDescent="0.2"/>
    <row r="449" customFormat="1" x14ac:dyDescent="0.2"/>
    <row r="450" customFormat="1" x14ac:dyDescent="0.2"/>
    <row r="451" customFormat="1" x14ac:dyDescent="0.2"/>
    <row r="452" customFormat="1" x14ac:dyDescent="0.2"/>
    <row r="453" customFormat="1" x14ac:dyDescent="0.2"/>
    <row r="454" customFormat="1" x14ac:dyDescent="0.2"/>
    <row r="455" customFormat="1" x14ac:dyDescent="0.2"/>
    <row r="456" customFormat="1" x14ac:dyDescent="0.2"/>
    <row r="457" customFormat="1" x14ac:dyDescent="0.2"/>
    <row r="458" customFormat="1" x14ac:dyDescent="0.2"/>
    <row r="459" customFormat="1" x14ac:dyDescent="0.2"/>
    <row r="460" customFormat="1" x14ac:dyDescent="0.2"/>
    <row r="461" customFormat="1" x14ac:dyDescent="0.2"/>
    <row r="462" customFormat="1" x14ac:dyDescent="0.2"/>
    <row r="463" customFormat="1" x14ac:dyDescent="0.2"/>
    <row r="464" customFormat="1" x14ac:dyDescent="0.2"/>
    <row r="465" customFormat="1" x14ac:dyDescent="0.2"/>
    <row r="466" customFormat="1" x14ac:dyDescent="0.2"/>
    <row r="467" customFormat="1" x14ac:dyDescent="0.2"/>
    <row r="468" customFormat="1" x14ac:dyDescent="0.2"/>
    <row r="469" customFormat="1" x14ac:dyDescent="0.2"/>
    <row r="470" customFormat="1" x14ac:dyDescent="0.2"/>
    <row r="471" customFormat="1" x14ac:dyDescent="0.2"/>
    <row r="472" customFormat="1" x14ac:dyDescent="0.2"/>
    <row r="473" customFormat="1" x14ac:dyDescent="0.2"/>
    <row r="474" customFormat="1" x14ac:dyDescent="0.2"/>
    <row r="475" customFormat="1" x14ac:dyDescent="0.2"/>
    <row r="476" customFormat="1" x14ac:dyDescent="0.2"/>
    <row r="477" customFormat="1" x14ac:dyDescent="0.2"/>
    <row r="478" customFormat="1" x14ac:dyDescent="0.2"/>
    <row r="479" customFormat="1" x14ac:dyDescent="0.2"/>
    <row r="480" customFormat="1" x14ac:dyDescent="0.2"/>
    <row r="481" customFormat="1" x14ac:dyDescent="0.2"/>
    <row r="482" customFormat="1" x14ac:dyDescent="0.2"/>
    <row r="483" customFormat="1" x14ac:dyDescent="0.2"/>
    <row r="484" customFormat="1" x14ac:dyDescent="0.2"/>
    <row r="485" customFormat="1" x14ac:dyDescent="0.2"/>
    <row r="486" customFormat="1" x14ac:dyDescent="0.2"/>
    <row r="487" customFormat="1" x14ac:dyDescent="0.2"/>
    <row r="488" customFormat="1" x14ac:dyDescent="0.2"/>
    <row r="489" customFormat="1" x14ac:dyDescent="0.2"/>
    <row r="490" customFormat="1" x14ac:dyDescent="0.2"/>
    <row r="491" customFormat="1" x14ac:dyDescent="0.2"/>
    <row r="492" customFormat="1" x14ac:dyDescent="0.2"/>
    <row r="493" customFormat="1" x14ac:dyDescent="0.2"/>
    <row r="494" customFormat="1" x14ac:dyDescent="0.2"/>
    <row r="495" customFormat="1" x14ac:dyDescent="0.2"/>
    <row r="496" customFormat="1" x14ac:dyDescent="0.2"/>
    <row r="497" customFormat="1" x14ac:dyDescent="0.2"/>
    <row r="498" customFormat="1" x14ac:dyDescent="0.2"/>
    <row r="499" customFormat="1" x14ac:dyDescent="0.2"/>
    <row r="500" customFormat="1" x14ac:dyDescent="0.2"/>
    <row r="501" customFormat="1" x14ac:dyDescent="0.2"/>
    <row r="502" customFormat="1" x14ac:dyDescent="0.2"/>
    <row r="503" customFormat="1" x14ac:dyDescent="0.2"/>
    <row r="504" customFormat="1" x14ac:dyDescent="0.2"/>
    <row r="505" customFormat="1" x14ac:dyDescent="0.2"/>
    <row r="506" customFormat="1" x14ac:dyDescent="0.2"/>
    <row r="507" customFormat="1" x14ac:dyDescent="0.2"/>
    <row r="508" customFormat="1" x14ac:dyDescent="0.2"/>
    <row r="509" customFormat="1" x14ac:dyDescent="0.2"/>
    <row r="510" customFormat="1" x14ac:dyDescent="0.2"/>
    <row r="511" customFormat="1" x14ac:dyDescent="0.2"/>
    <row r="512" customFormat="1" x14ac:dyDescent="0.2"/>
    <row r="513" customFormat="1" x14ac:dyDescent="0.2"/>
    <row r="514" customFormat="1" x14ac:dyDescent="0.2"/>
    <row r="515" customFormat="1" x14ac:dyDescent="0.2"/>
    <row r="516" customFormat="1" x14ac:dyDescent="0.2"/>
    <row r="517" customFormat="1" x14ac:dyDescent="0.2"/>
    <row r="518" customFormat="1" x14ac:dyDescent="0.2"/>
    <row r="519" customFormat="1" x14ac:dyDescent="0.2"/>
    <row r="520" customFormat="1" x14ac:dyDescent="0.2"/>
    <row r="521" customFormat="1" x14ac:dyDescent="0.2"/>
    <row r="522" customFormat="1" x14ac:dyDescent="0.2"/>
    <row r="523" customFormat="1" x14ac:dyDescent="0.2"/>
    <row r="524" customFormat="1" x14ac:dyDescent="0.2"/>
    <row r="525" customFormat="1" x14ac:dyDescent="0.2"/>
    <row r="526" customFormat="1" x14ac:dyDescent="0.2"/>
    <row r="527" customFormat="1" x14ac:dyDescent="0.2"/>
    <row r="528" customFormat="1" x14ac:dyDescent="0.2"/>
    <row r="529" customFormat="1" x14ac:dyDescent="0.2"/>
    <row r="530" customFormat="1" x14ac:dyDescent="0.2"/>
    <row r="531" customFormat="1" x14ac:dyDescent="0.2"/>
    <row r="532" customFormat="1" x14ac:dyDescent="0.2"/>
    <row r="533" customFormat="1" x14ac:dyDescent="0.2"/>
    <row r="534" customFormat="1" x14ac:dyDescent="0.2"/>
    <row r="535" customFormat="1" x14ac:dyDescent="0.2"/>
    <row r="536" customFormat="1" x14ac:dyDescent="0.2"/>
    <row r="537" customFormat="1" x14ac:dyDescent="0.2"/>
    <row r="538" customFormat="1" x14ac:dyDescent="0.2"/>
    <row r="539" customFormat="1" x14ac:dyDescent="0.2"/>
    <row r="540" customFormat="1" x14ac:dyDescent="0.2"/>
    <row r="541" customFormat="1" x14ac:dyDescent="0.2"/>
    <row r="542" customFormat="1" x14ac:dyDescent="0.2"/>
    <row r="543" customFormat="1" x14ac:dyDescent="0.2"/>
    <row r="544" customFormat="1" x14ac:dyDescent="0.2"/>
    <row r="545" customFormat="1" x14ac:dyDescent="0.2"/>
    <row r="546" customFormat="1" x14ac:dyDescent="0.2"/>
    <row r="547" customFormat="1" x14ac:dyDescent="0.2"/>
    <row r="548" customFormat="1" x14ac:dyDescent="0.2"/>
    <row r="549" customFormat="1" x14ac:dyDescent="0.2"/>
    <row r="550" customFormat="1" x14ac:dyDescent="0.2"/>
    <row r="551" customFormat="1" x14ac:dyDescent="0.2"/>
    <row r="552" customFormat="1" x14ac:dyDescent="0.2"/>
    <row r="553" customFormat="1" x14ac:dyDescent="0.2"/>
    <row r="554" customFormat="1" x14ac:dyDescent="0.2"/>
    <row r="555" customFormat="1" x14ac:dyDescent="0.2"/>
    <row r="556" customFormat="1" x14ac:dyDescent="0.2"/>
    <row r="557" customFormat="1" x14ac:dyDescent="0.2"/>
    <row r="558" customFormat="1" x14ac:dyDescent="0.2"/>
    <row r="559" customFormat="1" x14ac:dyDescent="0.2"/>
    <row r="560" customFormat="1" x14ac:dyDescent="0.2"/>
    <row r="561" customFormat="1" x14ac:dyDescent="0.2"/>
    <row r="562" customFormat="1" x14ac:dyDescent="0.2"/>
    <row r="563" customFormat="1" x14ac:dyDescent="0.2"/>
    <row r="564" customFormat="1" x14ac:dyDescent="0.2"/>
    <row r="565" customFormat="1" x14ac:dyDescent="0.2"/>
    <row r="566" customFormat="1" x14ac:dyDescent="0.2"/>
    <row r="567" customFormat="1" x14ac:dyDescent="0.2"/>
    <row r="568" customFormat="1" x14ac:dyDescent="0.2"/>
    <row r="569" customFormat="1" x14ac:dyDescent="0.2"/>
    <row r="570" customFormat="1" x14ac:dyDescent="0.2"/>
    <row r="571" customFormat="1" x14ac:dyDescent="0.2"/>
    <row r="572" customFormat="1" x14ac:dyDescent="0.2"/>
    <row r="573" customFormat="1" x14ac:dyDescent="0.2"/>
    <row r="574" customFormat="1" x14ac:dyDescent="0.2"/>
    <row r="575" customFormat="1" x14ac:dyDescent="0.2"/>
    <row r="576" customFormat="1" x14ac:dyDescent="0.2"/>
    <row r="577" spans="4:48" x14ac:dyDescent="0.2">
      <c r="D577"/>
      <c r="AR577"/>
      <c r="AS577"/>
      <c r="AT577"/>
      <c r="AU577"/>
      <c r="AV577"/>
    </row>
    <row r="578" spans="4:48" x14ac:dyDescent="0.2">
      <c r="D578"/>
      <c r="AR578"/>
      <c r="AS578"/>
      <c r="AT578"/>
      <c r="AU578"/>
      <c r="AV578"/>
    </row>
    <row r="579" spans="4:48" x14ac:dyDescent="0.2">
      <c r="D579"/>
      <c r="AR579"/>
      <c r="AS579"/>
      <c r="AT579"/>
      <c r="AU579"/>
      <c r="AV579"/>
    </row>
    <row r="580" spans="4:48" x14ac:dyDescent="0.2">
      <c r="D580"/>
      <c r="AR580"/>
      <c r="AS580"/>
      <c r="AT580"/>
      <c r="AU580"/>
      <c r="AV580"/>
    </row>
    <row r="581" spans="4:48" x14ac:dyDescent="0.2">
      <c r="D581"/>
      <c r="AR581"/>
      <c r="AS581"/>
      <c r="AT581"/>
      <c r="AU581"/>
      <c r="AV581"/>
    </row>
    <row r="582" spans="4:48" x14ac:dyDescent="0.2">
      <c r="D582"/>
      <c r="AR582"/>
      <c r="AS582"/>
      <c r="AT582"/>
      <c r="AU582"/>
      <c r="AV582"/>
    </row>
    <row r="583" spans="4:48" x14ac:dyDescent="0.2">
      <c r="D583"/>
      <c r="AR583"/>
      <c r="AS583"/>
      <c r="AT583"/>
      <c r="AU583"/>
      <c r="AV583"/>
    </row>
    <row r="584" spans="4:48" x14ac:dyDescent="0.2">
      <c r="D584"/>
      <c r="AR584"/>
      <c r="AS584"/>
      <c r="AT584"/>
      <c r="AU584"/>
      <c r="AV584"/>
    </row>
    <row r="585" spans="4:48" x14ac:dyDescent="0.2">
      <c r="D585"/>
      <c r="AR585"/>
      <c r="AS585"/>
      <c r="AT585"/>
      <c r="AU585"/>
      <c r="AV585"/>
    </row>
    <row r="586" spans="4:48" x14ac:dyDescent="0.2">
      <c r="D586"/>
      <c r="AR586"/>
      <c r="AS586"/>
      <c r="AT586"/>
      <c r="AU586"/>
      <c r="AV586"/>
    </row>
    <row r="587" spans="4:48" x14ac:dyDescent="0.2">
      <c r="D587"/>
      <c r="AR587"/>
      <c r="AS587"/>
      <c r="AT587"/>
      <c r="AU587"/>
      <c r="AV587"/>
    </row>
    <row r="588" spans="4:48" x14ac:dyDescent="0.2">
      <c r="D588"/>
      <c r="AR588"/>
      <c r="AS588"/>
      <c r="AT588"/>
      <c r="AU588"/>
      <c r="AV588"/>
    </row>
    <row r="589" spans="4:48" x14ac:dyDescent="0.2">
      <c r="D589"/>
      <c r="AR589"/>
      <c r="AS589"/>
      <c r="AT589"/>
      <c r="AU589"/>
      <c r="AV589"/>
    </row>
    <row r="590" spans="4:48" x14ac:dyDescent="0.2">
      <c r="D590"/>
      <c r="AR590" s="108"/>
      <c r="AS590" s="108"/>
      <c r="AT590" s="108"/>
      <c r="AU590" s="108"/>
      <c r="AV590" s="66"/>
    </row>
    <row r="591" spans="4:48" x14ac:dyDescent="0.2">
      <c r="D591"/>
    </row>
    <row r="592" spans="4:48" x14ac:dyDescent="0.2">
      <c r="D592"/>
    </row>
    <row r="593" spans="4:4" x14ac:dyDescent="0.2">
      <c r="D593"/>
    </row>
    <row r="594" spans="4:4" x14ac:dyDescent="0.2">
      <c r="D594"/>
    </row>
    <row r="595" spans="4:4" x14ac:dyDescent="0.2">
      <c r="D595"/>
    </row>
    <row r="596" spans="4:4" x14ac:dyDescent="0.2">
      <c r="D596"/>
    </row>
    <row r="597" spans="4:4" x14ac:dyDescent="0.2">
      <c r="D597"/>
    </row>
    <row r="598" spans="4:4" x14ac:dyDescent="0.2">
      <c r="D598"/>
    </row>
    <row r="599" spans="4:4" x14ac:dyDescent="0.2">
      <c r="D599"/>
    </row>
    <row r="600" spans="4:4" x14ac:dyDescent="0.2">
      <c r="D600"/>
    </row>
    <row r="601" spans="4:4" x14ac:dyDescent="0.2">
      <c r="D601"/>
    </row>
    <row r="602" spans="4:4" x14ac:dyDescent="0.2">
      <c r="D602"/>
    </row>
    <row r="603" spans="4:4" x14ac:dyDescent="0.2">
      <c r="D603"/>
    </row>
    <row r="604" spans="4:4" x14ac:dyDescent="0.2">
      <c r="D604"/>
    </row>
    <row r="605" spans="4:4" x14ac:dyDescent="0.2">
      <c r="D605"/>
    </row>
    <row r="606" spans="4:4" x14ac:dyDescent="0.2">
      <c r="D606"/>
    </row>
    <row r="607" spans="4:4" x14ac:dyDescent="0.2">
      <c r="D607"/>
    </row>
    <row r="608" spans="4:4" x14ac:dyDescent="0.2">
      <c r="D608"/>
    </row>
    <row r="609" spans="4:4" x14ac:dyDescent="0.2">
      <c r="D609"/>
    </row>
    <row r="610" spans="4:4" x14ac:dyDescent="0.2">
      <c r="D610"/>
    </row>
    <row r="611" spans="4:4" x14ac:dyDescent="0.2">
      <c r="D611"/>
    </row>
    <row r="612" spans="4:4" x14ac:dyDescent="0.2">
      <c r="D612"/>
    </row>
    <row r="613" spans="4:4" x14ac:dyDescent="0.2">
      <c r="D613"/>
    </row>
    <row r="614" spans="4:4" x14ac:dyDescent="0.2">
      <c r="D614"/>
    </row>
    <row r="615" spans="4:4" x14ac:dyDescent="0.2">
      <c r="D615"/>
    </row>
    <row r="616" spans="4:4" x14ac:dyDescent="0.2">
      <c r="D616"/>
    </row>
    <row r="617" spans="4:4" x14ac:dyDescent="0.2">
      <c r="D617"/>
    </row>
    <row r="618" spans="4:4" x14ac:dyDescent="0.2">
      <c r="D618"/>
    </row>
    <row r="619" spans="4:4" x14ac:dyDescent="0.2">
      <c r="D619"/>
    </row>
    <row r="620" spans="4:4" x14ac:dyDescent="0.2">
      <c r="D620"/>
    </row>
    <row r="621" spans="4:4" x14ac:dyDescent="0.2">
      <c r="D621"/>
    </row>
    <row r="622" spans="4:4" x14ac:dyDescent="0.2">
      <c r="D622"/>
    </row>
    <row r="623" spans="4:4" x14ac:dyDescent="0.2">
      <c r="D623"/>
    </row>
    <row r="624" spans="4:4" x14ac:dyDescent="0.2">
      <c r="D624"/>
    </row>
    <row r="625" spans="4:4" x14ac:dyDescent="0.2">
      <c r="D625"/>
    </row>
    <row r="626" spans="4:4" x14ac:dyDescent="0.2">
      <c r="D626"/>
    </row>
    <row r="627" spans="4:4" x14ac:dyDescent="0.2">
      <c r="D627"/>
    </row>
    <row r="628" spans="4:4" x14ac:dyDescent="0.2">
      <c r="D628"/>
    </row>
    <row r="629" spans="4:4" x14ac:dyDescent="0.2">
      <c r="D629"/>
    </row>
    <row r="630" spans="4:4" x14ac:dyDescent="0.2">
      <c r="D630"/>
    </row>
    <row r="631" spans="4:4" x14ac:dyDescent="0.2">
      <c r="D631"/>
    </row>
    <row r="632" spans="4:4" x14ac:dyDescent="0.2">
      <c r="D632"/>
    </row>
    <row r="633" spans="4:4" x14ac:dyDescent="0.2">
      <c r="D633"/>
    </row>
    <row r="634" spans="4:4" x14ac:dyDescent="0.2">
      <c r="D634"/>
    </row>
    <row r="635" spans="4:4" x14ac:dyDescent="0.2">
      <c r="D635"/>
    </row>
    <row r="636" spans="4:4" x14ac:dyDescent="0.2">
      <c r="D636"/>
    </row>
    <row r="637" spans="4:4" x14ac:dyDescent="0.2">
      <c r="D637"/>
    </row>
    <row r="638" spans="4:4" x14ac:dyDescent="0.2">
      <c r="D638"/>
    </row>
    <row r="639" spans="4:4" x14ac:dyDescent="0.2">
      <c r="D639"/>
    </row>
    <row r="640" spans="4:4" x14ac:dyDescent="0.2">
      <c r="D640"/>
    </row>
    <row r="641" spans="4:4" x14ac:dyDescent="0.2">
      <c r="D641"/>
    </row>
    <row r="642" spans="4:4" x14ac:dyDescent="0.2">
      <c r="D642"/>
    </row>
    <row r="643" spans="4:4" x14ac:dyDescent="0.2">
      <c r="D643"/>
    </row>
    <row r="644" spans="4:4" x14ac:dyDescent="0.2">
      <c r="D644"/>
    </row>
    <row r="645" spans="4:4" x14ac:dyDescent="0.2">
      <c r="D645"/>
    </row>
    <row r="646" spans="4:4" x14ac:dyDescent="0.2">
      <c r="D646"/>
    </row>
    <row r="647" spans="4:4" x14ac:dyDescent="0.2">
      <c r="D647"/>
    </row>
    <row r="648" spans="4:4" x14ac:dyDescent="0.2">
      <c r="D648"/>
    </row>
    <row r="649" spans="4:4" x14ac:dyDescent="0.2">
      <c r="D649"/>
    </row>
    <row r="650" spans="4:4" x14ac:dyDescent="0.2">
      <c r="D650"/>
    </row>
    <row r="651" spans="4:4" x14ac:dyDescent="0.2">
      <c r="D651"/>
    </row>
    <row r="652" spans="4:4" x14ac:dyDescent="0.2">
      <c r="D652"/>
    </row>
    <row r="653" spans="4:4" x14ac:dyDescent="0.2">
      <c r="D653"/>
    </row>
    <row r="654" spans="4:4" x14ac:dyDescent="0.2">
      <c r="D654"/>
    </row>
    <row r="655" spans="4:4" x14ac:dyDescent="0.2">
      <c r="D655"/>
    </row>
    <row r="656" spans="4:4" x14ac:dyDescent="0.2">
      <c r="D656"/>
    </row>
    <row r="657" spans="4:4" x14ac:dyDescent="0.2">
      <c r="D657"/>
    </row>
    <row r="658" spans="4:4" x14ac:dyDescent="0.2">
      <c r="D658"/>
    </row>
    <row r="659" spans="4:4" x14ac:dyDescent="0.2">
      <c r="D659"/>
    </row>
    <row r="660" spans="4:4" x14ac:dyDescent="0.2">
      <c r="D660"/>
    </row>
    <row r="661" spans="4:4" x14ac:dyDescent="0.2">
      <c r="D661"/>
    </row>
    <row r="662" spans="4:4" x14ac:dyDescent="0.2">
      <c r="D662"/>
    </row>
    <row r="663" spans="4:4" x14ac:dyDescent="0.2">
      <c r="D663"/>
    </row>
    <row r="664" spans="4:4" x14ac:dyDescent="0.2">
      <c r="D664"/>
    </row>
    <row r="665" spans="4:4" x14ac:dyDescent="0.2">
      <c r="D665"/>
    </row>
    <row r="666" spans="4:4" x14ac:dyDescent="0.2">
      <c r="D666"/>
    </row>
    <row r="667" spans="4:4" x14ac:dyDescent="0.2">
      <c r="D667"/>
    </row>
    <row r="668" spans="4:4" x14ac:dyDescent="0.2">
      <c r="D668"/>
    </row>
    <row r="669" spans="4:4" x14ac:dyDescent="0.2">
      <c r="D669"/>
    </row>
    <row r="670" spans="4:4" x14ac:dyDescent="0.2">
      <c r="D670"/>
    </row>
    <row r="671" spans="4:4" x14ac:dyDescent="0.2">
      <c r="D671"/>
    </row>
    <row r="672" spans="4:4" x14ac:dyDescent="0.2">
      <c r="D672"/>
    </row>
    <row r="673" spans="4:4" x14ac:dyDescent="0.2">
      <c r="D673"/>
    </row>
    <row r="674" spans="4:4" x14ac:dyDescent="0.2">
      <c r="D674"/>
    </row>
    <row r="675" spans="4:4" x14ac:dyDescent="0.2">
      <c r="D675"/>
    </row>
    <row r="676" spans="4:4" x14ac:dyDescent="0.2">
      <c r="D676"/>
    </row>
    <row r="677" spans="4:4" x14ac:dyDescent="0.2">
      <c r="D677"/>
    </row>
    <row r="678" spans="4:4" x14ac:dyDescent="0.2">
      <c r="D678"/>
    </row>
    <row r="679" spans="4:4" x14ac:dyDescent="0.2">
      <c r="D679"/>
    </row>
    <row r="680" spans="4:4" x14ac:dyDescent="0.2">
      <c r="D680"/>
    </row>
    <row r="681" spans="4:4" x14ac:dyDescent="0.2">
      <c r="D681"/>
    </row>
    <row r="682" spans="4:4" x14ac:dyDescent="0.2">
      <c r="D682"/>
    </row>
    <row r="683" spans="4:4" x14ac:dyDescent="0.2">
      <c r="D683"/>
    </row>
    <row r="684" spans="4:4" x14ac:dyDescent="0.2">
      <c r="D684"/>
    </row>
    <row r="685" spans="4:4" x14ac:dyDescent="0.2">
      <c r="D685"/>
    </row>
    <row r="686" spans="4:4" x14ac:dyDescent="0.2">
      <c r="D686"/>
    </row>
    <row r="687" spans="4:4" x14ac:dyDescent="0.2">
      <c r="D687"/>
    </row>
    <row r="688" spans="4:4" x14ac:dyDescent="0.2">
      <c r="D688"/>
    </row>
    <row r="689" spans="4:4" x14ac:dyDescent="0.2">
      <c r="D689"/>
    </row>
    <row r="690" spans="4:4" x14ac:dyDescent="0.2">
      <c r="D690"/>
    </row>
    <row r="691" spans="4:4" x14ac:dyDescent="0.2">
      <c r="D691"/>
    </row>
    <row r="692" spans="4:4" x14ac:dyDescent="0.2">
      <c r="D692"/>
    </row>
    <row r="693" spans="4:4" x14ac:dyDescent="0.2">
      <c r="D693"/>
    </row>
    <row r="694" spans="4:4" x14ac:dyDescent="0.2">
      <c r="D694"/>
    </row>
    <row r="695" spans="4:4" x14ac:dyDescent="0.2">
      <c r="D695"/>
    </row>
    <row r="696" spans="4:4" x14ac:dyDescent="0.2">
      <c r="D696"/>
    </row>
    <row r="697" spans="4:4" x14ac:dyDescent="0.2">
      <c r="D697"/>
    </row>
    <row r="698" spans="4:4" x14ac:dyDescent="0.2">
      <c r="D698"/>
    </row>
    <row r="699" spans="4:4" x14ac:dyDescent="0.2">
      <c r="D699"/>
    </row>
    <row r="700" spans="4:4" x14ac:dyDescent="0.2">
      <c r="D700"/>
    </row>
    <row r="701" spans="4:4" x14ac:dyDescent="0.2">
      <c r="D701"/>
    </row>
    <row r="702" spans="4:4" x14ac:dyDescent="0.2">
      <c r="D702"/>
    </row>
    <row r="703" spans="4:4" x14ac:dyDescent="0.2">
      <c r="D703"/>
    </row>
    <row r="704" spans="4:4" x14ac:dyDescent="0.2">
      <c r="D704"/>
    </row>
    <row r="705" spans="4:4" x14ac:dyDescent="0.2">
      <c r="D705"/>
    </row>
    <row r="706" spans="4:4" x14ac:dyDescent="0.2">
      <c r="D706"/>
    </row>
    <row r="707" spans="4:4" x14ac:dyDescent="0.2">
      <c r="D707"/>
    </row>
    <row r="708" spans="4:4" x14ac:dyDescent="0.2">
      <c r="D708"/>
    </row>
    <row r="709" spans="4:4" x14ac:dyDescent="0.2">
      <c r="D709"/>
    </row>
    <row r="710" spans="4:4" x14ac:dyDescent="0.2">
      <c r="D710"/>
    </row>
    <row r="711" spans="4:4" x14ac:dyDescent="0.2">
      <c r="D711"/>
    </row>
    <row r="712" spans="4:4" x14ac:dyDescent="0.2">
      <c r="D712"/>
    </row>
    <row r="713" spans="4:4" x14ac:dyDescent="0.2">
      <c r="D713"/>
    </row>
    <row r="714" spans="4:4" x14ac:dyDescent="0.2">
      <c r="D714"/>
    </row>
    <row r="715" spans="4:4" x14ac:dyDescent="0.2">
      <c r="D715"/>
    </row>
    <row r="716" spans="4:4" x14ac:dyDescent="0.2">
      <c r="D716"/>
    </row>
    <row r="717" spans="4:4" x14ac:dyDescent="0.2">
      <c r="D717"/>
    </row>
    <row r="718" spans="4:4" x14ac:dyDescent="0.2">
      <c r="D718"/>
    </row>
    <row r="719" spans="4:4" x14ac:dyDescent="0.2">
      <c r="D719"/>
    </row>
    <row r="720" spans="4:4" x14ac:dyDescent="0.2">
      <c r="D720"/>
    </row>
    <row r="721" spans="4:4" x14ac:dyDescent="0.2">
      <c r="D721"/>
    </row>
    <row r="722" spans="4:4" x14ac:dyDescent="0.2">
      <c r="D722"/>
    </row>
    <row r="723" spans="4:4" x14ac:dyDescent="0.2">
      <c r="D723"/>
    </row>
    <row r="724" spans="4:4" x14ac:dyDescent="0.2">
      <c r="D724"/>
    </row>
    <row r="725" spans="4:4" x14ac:dyDescent="0.2">
      <c r="D725"/>
    </row>
    <row r="726" spans="4:4" x14ac:dyDescent="0.2">
      <c r="D726"/>
    </row>
    <row r="727" spans="4:4" x14ac:dyDescent="0.2">
      <c r="D727"/>
    </row>
    <row r="728" spans="4:4" x14ac:dyDescent="0.2">
      <c r="D728"/>
    </row>
    <row r="729" spans="4:4" x14ac:dyDescent="0.2">
      <c r="D729"/>
    </row>
    <row r="730" spans="4:4" x14ac:dyDescent="0.2">
      <c r="D730"/>
    </row>
    <row r="731" spans="4:4" x14ac:dyDescent="0.2">
      <c r="D731"/>
    </row>
    <row r="732" spans="4:4" x14ac:dyDescent="0.2">
      <c r="D732"/>
    </row>
    <row r="733" spans="4:4" x14ac:dyDescent="0.2">
      <c r="D733"/>
    </row>
    <row r="734" spans="4:4" x14ac:dyDescent="0.2">
      <c r="D734"/>
    </row>
    <row r="735" spans="4:4" x14ac:dyDescent="0.2">
      <c r="D735"/>
    </row>
    <row r="736" spans="4:4" x14ac:dyDescent="0.2">
      <c r="D736"/>
    </row>
    <row r="737" spans="4:4" x14ac:dyDescent="0.2">
      <c r="D737"/>
    </row>
    <row r="738" spans="4:4" x14ac:dyDescent="0.2">
      <c r="D738"/>
    </row>
    <row r="739" spans="4:4" x14ac:dyDescent="0.2">
      <c r="D739"/>
    </row>
    <row r="740" spans="4:4" x14ac:dyDescent="0.2">
      <c r="D740"/>
    </row>
    <row r="741" spans="4:4" x14ac:dyDescent="0.2">
      <c r="D741"/>
    </row>
    <row r="742" spans="4:4" x14ac:dyDescent="0.2">
      <c r="D742"/>
    </row>
    <row r="743" spans="4:4" x14ac:dyDescent="0.2">
      <c r="D743"/>
    </row>
    <row r="744" spans="4:4" x14ac:dyDescent="0.2">
      <c r="D744"/>
    </row>
    <row r="745" spans="4:4" x14ac:dyDescent="0.2">
      <c r="D745"/>
    </row>
    <row r="746" spans="4:4" x14ac:dyDescent="0.2">
      <c r="D746"/>
    </row>
    <row r="747" spans="4:4" x14ac:dyDescent="0.2">
      <c r="D747"/>
    </row>
    <row r="748" spans="4:4" x14ac:dyDescent="0.2">
      <c r="D748"/>
    </row>
    <row r="749" spans="4:4" x14ac:dyDescent="0.2">
      <c r="D749"/>
    </row>
    <row r="750" spans="4:4" x14ac:dyDescent="0.2">
      <c r="D750"/>
    </row>
    <row r="751" spans="4:4" x14ac:dyDescent="0.2">
      <c r="D751"/>
    </row>
    <row r="752" spans="4:4" x14ac:dyDescent="0.2">
      <c r="D752"/>
    </row>
    <row r="753" spans="4:4" x14ac:dyDescent="0.2">
      <c r="D753"/>
    </row>
    <row r="754" spans="4:4" x14ac:dyDescent="0.2">
      <c r="D754"/>
    </row>
    <row r="755" spans="4:4" x14ac:dyDescent="0.2">
      <c r="D755"/>
    </row>
    <row r="756" spans="4:4" x14ac:dyDescent="0.2">
      <c r="D756"/>
    </row>
    <row r="757" spans="4:4" x14ac:dyDescent="0.2">
      <c r="D757"/>
    </row>
    <row r="758" spans="4:4" x14ac:dyDescent="0.2">
      <c r="D758"/>
    </row>
    <row r="759" spans="4:4" x14ac:dyDescent="0.2">
      <c r="D759"/>
    </row>
    <row r="760" spans="4:4" x14ac:dyDescent="0.2">
      <c r="D760"/>
    </row>
    <row r="761" spans="4:4" x14ac:dyDescent="0.2">
      <c r="D761"/>
    </row>
    <row r="762" spans="4:4" x14ac:dyDescent="0.2">
      <c r="D762"/>
    </row>
    <row r="763" spans="4:4" x14ac:dyDescent="0.2">
      <c r="D763"/>
    </row>
    <row r="764" spans="4:4" x14ac:dyDescent="0.2">
      <c r="D764"/>
    </row>
    <row r="765" spans="4:4" x14ac:dyDescent="0.2">
      <c r="D765"/>
    </row>
    <row r="766" spans="4:4" x14ac:dyDescent="0.2">
      <c r="D766"/>
    </row>
    <row r="767" spans="4:4" x14ac:dyDescent="0.2">
      <c r="D767"/>
    </row>
    <row r="768" spans="4:4" x14ac:dyDescent="0.2">
      <c r="D768"/>
    </row>
    <row r="769" spans="4:4" x14ac:dyDescent="0.2">
      <c r="D769"/>
    </row>
    <row r="770" spans="4:4" x14ac:dyDescent="0.2">
      <c r="D770"/>
    </row>
    <row r="771" spans="4:4" x14ac:dyDescent="0.2">
      <c r="D771"/>
    </row>
    <row r="772" spans="4:4" x14ac:dyDescent="0.2">
      <c r="D772"/>
    </row>
    <row r="773" spans="4:4" x14ac:dyDescent="0.2">
      <c r="D773"/>
    </row>
    <row r="774" spans="4:4" x14ac:dyDescent="0.2">
      <c r="D774"/>
    </row>
    <row r="775" spans="4:4" x14ac:dyDescent="0.2">
      <c r="D775"/>
    </row>
    <row r="776" spans="4:4" x14ac:dyDescent="0.2">
      <c r="D776"/>
    </row>
    <row r="777" spans="4:4" x14ac:dyDescent="0.2">
      <c r="D777"/>
    </row>
    <row r="778" spans="4:4" x14ac:dyDescent="0.2">
      <c r="D778"/>
    </row>
    <row r="779" spans="4:4" x14ac:dyDescent="0.2">
      <c r="D779"/>
    </row>
    <row r="780" spans="4:4" x14ac:dyDescent="0.2">
      <c r="D780"/>
    </row>
    <row r="781" spans="4:4" x14ac:dyDescent="0.2">
      <c r="D781"/>
    </row>
    <row r="782" spans="4:4" x14ac:dyDescent="0.2">
      <c r="D782"/>
    </row>
    <row r="783" spans="4:4" x14ac:dyDescent="0.2">
      <c r="D783"/>
    </row>
    <row r="784" spans="4:4" x14ac:dyDescent="0.2">
      <c r="D784"/>
    </row>
    <row r="785" spans="4:4" x14ac:dyDescent="0.2">
      <c r="D785"/>
    </row>
    <row r="786" spans="4:4" x14ac:dyDescent="0.2">
      <c r="D786"/>
    </row>
    <row r="787" spans="4:4" x14ac:dyDescent="0.2">
      <c r="D787"/>
    </row>
    <row r="788" spans="4:4" x14ac:dyDescent="0.2">
      <c r="D788"/>
    </row>
    <row r="789" spans="4:4" x14ac:dyDescent="0.2">
      <c r="D789"/>
    </row>
    <row r="790" spans="4:4" x14ac:dyDescent="0.2">
      <c r="D790"/>
    </row>
    <row r="791" spans="4:4" x14ac:dyDescent="0.2">
      <c r="D791"/>
    </row>
    <row r="792" spans="4:4" x14ac:dyDescent="0.2">
      <c r="D792"/>
    </row>
    <row r="793" spans="4:4" x14ac:dyDescent="0.2">
      <c r="D793"/>
    </row>
    <row r="794" spans="4:4" x14ac:dyDescent="0.2">
      <c r="D794"/>
    </row>
    <row r="795" spans="4:4" x14ac:dyDescent="0.2">
      <c r="D795"/>
    </row>
    <row r="796" spans="4:4" x14ac:dyDescent="0.2">
      <c r="D796"/>
    </row>
    <row r="797" spans="4:4" x14ac:dyDescent="0.2">
      <c r="D797"/>
    </row>
    <row r="798" spans="4:4" x14ac:dyDescent="0.2">
      <c r="D798"/>
    </row>
    <row r="799" spans="4:4" x14ac:dyDescent="0.2">
      <c r="D799"/>
    </row>
    <row r="800" spans="4:4" x14ac:dyDescent="0.2">
      <c r="D800"/>
    </row>
    <row r="801" spans="4:4" x14ac:dyDescent="0.2">
      <c r="D801"/>
    </row>
    <row r="802" spans="4:4" x14ac:dyDescent="0.2">
      <c r="D802"/>
    </row>
    <row r="803" spans="4:4" x14ac:dyDescent="0.2">
      <c r="D803"/>
    </row>
    <row r="804" spans="4:4" x14ac:dyDescent="0.2">
      <c r="D804"/>
    </row>
    <row r="805" spans="4:4" x14ac:dyDescent="0.2">
      <c r="D805"/>
    </row>
    <row r="806" spans="4:4" x14ac:dyDescent="0.2">
      <c r="D806"/>
    </row>
    <row r="807" spans="4:4" x14ac:dyDescent="0.2">
      <c r="D807"/>
    </row>
    <row r="808" spans="4:4" x14ac:dyDescent="0.2">
      <c r="D808"/>
    </row>
    <row r="809" spans="4:4" x14ac:dyDescent="0.2">
      <c r="D809"/>
    </row>
    <row r="810" spans="4:4" x14ac:dyDescent="0.2">
      <c r="D810"/>
    </row>
    <row r="811" spans="4:4" x14ac:dyDescent="0.2">
      <c r="D811"/>
    </row>
    <row r="812" spans="4:4" x14ac:dyDescent="0.2">
      <c r="D812"/>
    </row>
    <row r="813" spans="4:4" x14ac:dyDescent="0.2">
      <c r="D813"/>
    </row>
    <row r="814" spans="4:4" x14ac:dyDescent="0.2">
      <c r="D814"/>
    </row>
    <row r="815" spans="4:4" x14ac:dyDescent="0.2">
      <c r="D815"/>
    </row>
    <row r="816" spans="4:4" x14ac:dyDescent="0.2">
      <c r="D816"/>
    </row>
    <row r="817" spans="4:4" x14ac:dyDescent="0.2">
      <c r="D817"/>
    </row>
    <row r="818" spans="4:4" x14ac:dyDescent="0.2">
      <c r="D818"/>
    </row>
    <row r="819" spans="4:4" x14ac:dyDescent="0.2">
      <c r="D819"/>
    </row>
    <row r="820" spans="4:4" x14ac:dyDescent="0.2">
      <c r="D820"/>
    </row>
    <row r="821" spans="4:4" x14ac:dyDescent="0.2">
      <c r="D821"/>
    </row>
    <row r="822" spans="4:4" x14ac:dyDescent="0.2">
      <c r="D822"/>
    </row>
    <row r="823" spans="4:4" x14ac:dyDescent="0.2">
      <c r="D823"/>
    </row>
    <row r="824" spans="4:4" x14ac:dyDescent="0.2">
      <c r="D824"/>
    </row>
    <row r="825" spans="4:4" x14ac:dyDescent="0.2">
      <c r="D825"/>
    </row>
    <row r="826" spans="4:4" x14ac:dyDescent="0.2">
      <c r="D826"/>
    </row>
    <row r="827" spans="4:4" x14ac:dyDescent="0.2">
      <c r="D827"/>
    </row>
    <row r="828" spans="4:4" x14ac:dyDescent="0.2">
      <c r="D828"/>
    </row>
    <row r="829" spans="4:4" x14ac:dyDescent="0.2">
      <c r="D829"/>
    </row>
    <row r="830" spans="4:4" x14ac:dyDescent="0.2">
      <c r="D830"/>
    </row>
    <row r="831" spans="4:4" x14ac:dyDescent="0.2">
      <c r="D831"/>
    </row>
    <row r="832" spans="4:4" x14ac:dyDescent="0.2">
      <c r="D832"/>
    </row>
    <row r="833" spans="4:4" x14ac:dyDescent="0.2">
      <c r="D833"/>
    </row>
    <row r="834" spans="4:4" x14ac:dyDescent="0.2">
      <c r="D834"/>
    </row>
    <row r="835" spans="4:4" x14ac:dyDescent="0.2">
      <c r="D835"/>
    </row>
    <row r="836" spans="4:4" x14ac:dyDescent="0.2">
      <c r="D836"/>
    </row>
    <row r="837" spans="4:4" x14ac:dyDescent="0.2">
      <c r="D837"/>
    </row>
    <row r="838" spans="4:4" x14ac:dyDescent="0.2">
      <c r="D838"/>
    </row>
    <row r="839" spans="4:4" x14ac:dyDescent="0.2">
      <c r="D839"/>
    </row>
    <row r="840" spans="4:4" x14ac:dyDescent="0.2">
      <c r="D840"/>
    </row>
    <row r="841" spans="4:4" x14ac:dyDescent="0.2">
      <c r="D841"/>
    </row>
    <row r="842" spans="4:4" x14ac:dyDescent="0.2">
      <c r="D842"/>
    </row>
    <row r="843" spans="4:4" x14ac:dyDescent="0.2">
      <c r="D843"/>
    </row>
    <row r="844" spans="4:4" x14ac:dyDescent="0.2">
      <c r="D844"/>
    </row>
    <row r="845" spans="4:4" x14ac:dyDescent="0.2">
      <c r="D845"/>
    </row>
    <row r="846" spans="4:4" x14ac:dyDescent="0.2">
      <c r="D846"/>
    </row>
    <row r="847" spans="4:4" x14ac:dyDescent="0.2">
      <c r="D847"/>
    </row>
    <row r="848" spans="4:4" x14ac:dyDescent="0.2">
      <c r="D848"/>
    </row>
    <row r="849" spans="4:4" x14ac:dyDescent="0.2">
      <c r="D849"/>
    </row>
    <row r="850" spans="4:4" x14ac:dyDescent="0.2">
      <c r="D850"/>
    </row>
    <row r="851" spans="4:4" x14ac:dyDescent="0.2">
      <c r="D851"/>
    </row>
    <row r="852" spans="4:4" x14ac:dyDescent="0.2">
      <c r="D852"/>
    </row>
    <row r="853" spans="4:4" x14ac:dyDescent="0.2">
      <c r="D853"/>
    </row>
    <row r="854" spans="4:4" x14ac:dyDescent="0.2">
      <c r="D854"/>
    </row>
    <row r="855" spans="4:4" x14ac:dyDescent="0.2">
      <c r="D855"/>
    </row>
    <row r="856" spans="4:4" x14ac:dyDescent="0.2">
      <c r="D856"/>
    </row>
    <row r="857" spans="4:4" x14ac:dyDescent="0.2">
      <c r="D857"/>
    </row>
    <row r="858" spans="4:4" x14ac:dyDescent="0.2">
      <c r="D858"/>
    </row>
    <row r="859" spans="4:4" x14ac:dyDescent="0.2">
      <c r="D859"/>
    </row>
    <row r="860" spans="4:4" x14ac:dyDescent="0.2">
      <c r="D860"/>
    </row>
    <row r="861" spans="4:4" x14ac:dyDescent="0.2">
      <c r="D861"/>
    </row>
    <row r="862" spans="4:4" x14ac:dyDescent="0.2">
      <c r="D862"/>
    </row>
    <row r="863" spans="4:4" x14ac:dyDescent="0.2">
      <c r="D863"/>
    </row>
    <row r="864" spans="4:4" x14ac:dyDescent="0.2">
      <c r="D864"/>
    </row>
    <row r="865" spans="4:4" x14ac:dyDescent="0.2">
      <c r="D865"/>
    </row>
    <row r="866" spans="4:4" x14ac:dyDescent="0.2">
      <c r="D866"/>
    </row>
    <row r="867" spans="4:4" x14ac:dyDescent="0.2">
      <c r="D867"/>
    </row>
    <row r="868" spans="4:4" x14ac:dyDescent="0.2">
      <c r="D868"/>
    </row>
    <row r="869" spans="4:4" x14ac:dyDescent="0.2">
      <c r="D869"/>
    </row>
    <row r="870" spans="4:4" x14ac:dyDescent="0.2">
      <c r="D870"/>
    </row>
    <row r="871" spans="4:4" x14ac:dyDescent="0.2">
      <c r="D871"/>
    </row>
    <row r="872" spans="4:4" x14ac:dyDescent="0.2">
      <c r="D872"/>
    </row>
    <row r="873" spans="4:4" x14ac:dyDescent="0.2">
      <c r="D873"/>
    </row>
    <row r="874" spans="4:4" x14ac:dyDescent="0.2">
      <c r="D874"/>
    </row>
    <row r="875" spans="4:4" x14ac:dyDescent="0.2">
      <c r="D875"/>
    </row>
    <row r="876" spans="4:4" x14ac:dyDescent="0.2">
      <c r="D876"/>
    </row>
    <row r="877" spans="4:4" x14ac:dyDescent="0.2">
      <c r="D877"/>
    </row>
    <row r="878" spans="4:4" x14ac:dyDescent="0.2">
      <c r="D878"/>
    </row>
    <row r="879" spans="4:4" x14ac:dyDescent="0.2">
      <c r="D879"/>
    </row>
    <row r="880" spans="4:4" x14ac:dyDescent="0.2">
      <c r="D880"/>
    </row>
    <row r="881" spans="4:4" x14ac:dyDescent="0.2">
      <c r="D881"/>
    </row>
    <row r="882" spans="4:4" x14ac:dyDescent="0.2">
      <c r="D882"/>
    </row>
    <row r="883" spans="4:4" x14ac:dyDescent="0.2">
      <c r="D883"/>
    </row>
    <row r="884" spans="4:4" x14ac:dyDescent="0.2">
      <c r="D884"/>
    </row>
    <row r="885" spans="4:4" x14ac:dyDescent="0.2">
      <c r="D885"/>
    </row>
    <row r="886" spans="4:4" x14ac:dyDescent="0.2">
      <c r="D886"/>
    </row>
    <row r="887" spans="4:4" x14ac:dyDescent="0.2">
      <c r="D887"/>
    </row>
    <row r="888" spans="4:4" x14ac:dyDescent="0.2">
      <c r="D888"/>
    </row>
    <row r="889" spans="4:4" x14ac:dyDescent="0.2">
      <c r="D889"/>
    </row>
    <row r="890" spans="4:4" x14ac:dyDescent="0.2">
      <c r="D890"/>
    </row>
    <row r="891" spans="4:4" x14ac:dyDescent="0.2">
      <c r="D891"/>
    </row>
    <row r="892" spans="4:4" x14ac:dyDescent="0.2">
      <c r="D892"/>
    </row>
    <row r="893" spans="4:4" x14ac:dyDescent="0.2">
      <c r="D893"/>
    </row>
    <row r="894" spans="4:4" x14ac:dyDescent="0.2">
      <c r="D894"/>
    </row>
    <row r="895" spans="4:4" x14ac:dyDescent="0.2">
      <c r="D895"/>
    </row>
    <row r="896" spans="4:4" x14ac:dyDescent="0.2">
      <c r="D896"/>
    </row>
    <row r="897" spans="4:4" x14ac:dyDescent="0.2">
      <c r="D897"/>
    </row>
    <row r="898" spans="4:4" x14ac:dyDescent="0.2">
      <c r="D898"/>
    </row>
    <row r="899" spans="4:4" x14ac:dyDescent="0.2">
      <c r="D899"/>
    </row>
    <row r="900" spans="4:4" x14ac:dyDescent="0.2">
      <c r="D900"/>
    </row>
    <row r="901" spans="4:4" x14ac:dyDescent="0.2">
      <c r="D901"/>
    </row>
    <row r="902" spans="4:4" x14ac:dyDescent="0.2">
      <c r="D902"/>
    </row>
    <row r="903" spans="4:4" x14ac:dyDescent="0.2">
      <c r="D903"/>
    </row>
    <row r="904" spans="4:4" x14ac:dyDescent="0.2">
      <c r="D904"/>
    </row>
    <row r="905" spans="4:4" x14ac:dyDescent="0.2">
      <c r="D905"/>
    </row>
    <row r="906" spans="4:4" x14ac:dyDescent="0.2">
      <c r="D906"/>
    </row>
    <row r="907" spans="4:4" x14ac:dyDescent="0.2">
      <c r="D907"/>
    </row>
    <row r="908" spans="4:4" x14ac:dyDescent="0.2">
      <c r="D908"/>
    </row>
    <row r="909" spans="4:4" x14ac:dyDescent="0.2">
      <c r="D909"/>
    </row>
    <row r="910" spans="4:4" x14ac:dyDescent="0.2">
      <c r="D910"/>
    </row>
    <row r="911" spans="4:4" x14ac:dyDescent="0.2">
      <c r="D911"/>
    </row>
    <row r="912" spans="4:4" x14ac:dyDescent="0.2">
      <c r="D912"/>
    </row>
    <row r="913" spans="4:4" x14ac:dyDescent="0.2">
      <c r="D913"/>
    </row>
    <row r="914" spans="4:4" x14ac:dyDescent="0.2">
      <c r="D914"/>
    </row>
    <row r="915" spans="4:4" x14ac:dyDescent="0.2">
      <c r="D915"/>
    </row>
    <row r="916" spans="4:4" x14ac:dyDescent="0.2">
      <c r="D916"/>
    </row>
    <row r="917" spans="4:4" x14ac:dyDescent="0.2">
      <c r="D917"/>
    </row>
    <row r="918" spans="4:4" x14ac:dyDescent="0.2">
      <c r="D918"/>
    </row>
    <row r="919" spans="4:4" x14ac:dyDescent="0.2">
      <c r="D919"/>
    </row>
    <row r="920" spans="4:4" x14ac:dyDescent="0.2">
      <c r="D920"/>
    </row>
    <row r="921" spans="4:4" x14ac:dyDescent="0.2">
      <c r="D921"/>
    </row>
    <row r="922" spans="4:4" x14ac:dyDescent="0.2">
      <c r="D922"/>
    </row>
    <row r="923" spans="4:4" x14ac:dyDescent="0.2">
      <c r="D923"/>
    </row>
    <row r="924" spans="4:4" x14ac:dyDescent="0.2">
      <c r="D924"/>
    </row>
    <row r="925" spans="4:4" x14ac:dyDescent="0.2">
      <c r="D925"/>
    </row>
    <row r="926" spans="4:4" x14ac:dyDescent="0.2">
      <c r="D926"/>
    </row>
    <row r="927" spans="4:4" x14ac:dyDescent="0.2">
      <c r="D927"/>
    </row>
    <row r="928" spans="4:4" x14ac:dyDescent="0.2">
      <c r="D928"/>
    </row>
    <row r="929" spans="4:4" x14ac:dyDescent="0.2">
      <c r="D929"/>
    </row>
    <row r="930" spans="4:4" x14ac:dyDescent="0.2">
      <c r="D930"/>
    </row>
    <row r="931" spans="4:4" x14ac:dyDescent="0.2">
      <c r="D931"/>
    </row>
    <row r="932" spans="4:4" x14ac:dyDescent="0.2">
      <c r="D932"/>
    </row>
    <row r="933" spans="4:4" x14ac:dyDescent="0.2">
      <c r="D933"/>
    </row>
    <row r="934" spans="4:4" x14ac:dyDescent="0.2">
      <c r="D934"/>
    </row>
    <row r="935" spans="4:4" x14ac:dyDescent="0.2">
      <c r="D935"/>
    </row>
    <row r="936" spans="4:4" x14ac:dyDescent="0.2">
      <c r="D936"/>
    </row>
    <row r="937" spans="4:4" x14ac:dyDescent="0.2">
      <c r="D937"/>
    </row>
    <row r="938" spans="4:4" x14ac:dyDescent="0.2">
      <c r="D938"/>
    </row>
    <row r="939" spans="4:4" x14ac:dyDescent="0.2">
      <c r="D939"/>
    </row>
    <row r="940" spans="4:4" x14ac:dyDescent="0.2">
      <c r="D940"/>
    </row>
    <row r="941" spans="4:4" x14ac:dyDescent="0.2">
      <c r="D941"/>
    </row>
    <row r="942" spans="4:4" x14ac:dyDescent="0.2">
      <c r="D942"/>
    </row>
    <row r="943" spans="4:4" x14ac:dyDescent="0.2">
      <c r="D943"/>
    </row>
    <row r="944" spans="4:4" x14ac:dyDescent="0.2">
      <c r="D944"/>
    </row>
    <row r="945" spans="4:4" x14ac:dyDescent="0.2">
      <c r="D945"/>
    </row>
    <row r="946" spans="4:4" x14ac:dyDescent="0.2">
      <c r="D946"/>
    </row>
    <row r="947" spans="4:4" x14ac:dyDescent="0.2">
      <c r="D947"/>
    </row>
    <row r="948" spans="4:4" x14ac:dyDescent="0.2">
      <c r="D948"/>
    </row>
    <row r="949" spans="4:4" x14ac:dyDescent="0.2">
      <c r="D949"/>
    </row>
    <row r="950" spans="4:4" x14ac:dyDescent="0.2">
      <c r="D950"/>
    </row>
    <row r="951" spans="4:4" x14ac:dyDescent="0.2">
      <c r="D951"/>
    </row>
    <row r="952" spans="4:4" x14ac:dyDescent="0.2">
      <c r="D952"/>
    </row>
    <row r="953" spans="4:4" x14ac:dyDescent="0.2">
      <c r="D953"/>
    </row>
    <row r="954" spans="4:4" x14ac:dyDescent="0.2">
      <c r="D954"/>
    </row>
    <row r="955" spans="4:4" x14ac:dyDescent="0.2">
      <c r="D955"/>
    </row>
    <row r="956" spans="4:4" x14ac:dyDescent="0.2">
      <c r="D956"/>
    </row>
    <row r="957" spans="4:4" x14ac:dyDescent="0.2">
      <c r="D957"/>
    </row>
    <row r="958" spans="4:4" x14ac:dyDescent="0.2">
      <c r="D958"/>
    </row>
    <row r="959" spans="4:4" x14ac:dyDescent="0.2">
      <c r="D959"/>
    </row>
    <row r="960" spans="4:4" x14ac:dyDescent="0.2">
      <c r="D960"/>
    </row>
    <row r="961" spans="4:4" x14ac:dyDescent="0.2">
      <c r="D961"/>
    </row>
    <row r="962" spans="4:4" x14ac:dyDescent="0.2">
      <c r="D962"/>
    </row>
    <row r="963" spans="4:4" x14ac:dyDescent="0.2">
      <c r="D963"/>
    </row>
    <row r="964" spans="4:4" x14ac:dyDescent="0.2">
      <c r="D964"/>
    </row>
    <row r="965" spans="4:4" x14ac:dyDescent="0.2">
      <c r="D965"/>
    </row>
    <row r="966" spans="4:4" x14ac:dyDescent="0.2">
      <c r="D966"/>
    </row>
    <row r="967" spans="4:4" x14ac:dyDescent="0.2">
      <c r="D967"/>
    </row>
    <row r="968" spans="4:4" x14ac:dyDescent="0.2">
      <c r="D968"/>
    </row>
    <row r="969" spans="4:4" x14ac:dyDescent="0.2">
      <c r="D969"/>
    </row>
    <row r="970" spans="4:4" x14ac:dyDescent="0.2">
      <c r="D970"/>
    </row>
    <row r="971" spans="4:4" x14ac:dyDescent="0.2">
      <c r="D971"/>
    </row>
    <row r="972" spans="4:4" x14ac:dyDescent="0.2">
      <c r="D972"/>
    </row>
    <row r="973" spans="4:4" x14ac:dyDescent="0.2">
      <c r="D973"/>
    </row>
    <row r="974" spans="4:4" x14ac:dyDescent="0.2">
      <c r="D974"/>
    </row>
    <row r="975" spans="4:4" x14ac:dyDescent="0.2">
      <c r="D975"/>
    </row>
    <row r="976" spans="4:4" x14ac:dyDescent="0.2">
      <c r="D976"/>
    </row>
    <row r="977" spans="4:4" x14ac:dyDescent="0.2">
      <c r="D977"/>
    </row>
    <row r="978" spans="4:4" x14ac:dyDescent="0.2">
      <c r="D978"/>
    </row>
    <row r="979" spans="4:4" x14ac:dyDescent="0.2">
      <c r="D979"/>
    </row>
    <row r="980" spans="4:4" x14ac:dyDescent="0.2">
      <c r="D980"/>
    </row>
    <row r="981" spans="4:4" x14ac:dyDescent="0.2">
      <c r="D981"/>
    </row>
    <row r="982" spans="4:4" x14ac:dyDescent="0.2">
      <c r="D982"/>
    </row>
    <row r="983" spans="4:4" x14ac:dyDescent="0.2">
      <c r="D983"/>
    </row>
    <row r="984" spans="4:4" x14ac:dyDescent="0.2">
      <c r="D984"/>
    </row>
    <row r="985" spans="4:4" x14ac:dyDescent="0.2">
      <c r="D985"/>
    </row>
    <row r="986" spans="4:4" x14ac:dyDescent="0.2">
      <c r="D986"/>
    </row>
    <row r="987" spans="4:4" x14ac:dyDescent="0.2">
      <c r="D987"/>
    </row>
    <row r="988" spans="4:4" x14ac:dyDescent="0.2">
      <c r="D988"/>
    </row>
    <row r="989" spans="4:4" x14ac:dyDescent="0.2">
      <c r="D989"/>
    </row>
    <row r="990" spans="4:4" x14ac:dyDescent="0.2">
      <c r="D990"/>
    </row>
    <row r="991" spans="4:4" x14ac:dyDescent="0.2">
      <c r="D991"/>
    </row>
    <row r="992" spans="4:4" x14ac:dyDescent="0.2">
      <c r="D992"/>
    </row>
    <row r="993" spans="4:4" x14ac:dyDescent="0.2">
      <c r="D993"/>
    </row>
    <row r="994" spans="4:4" x14ac:dyDescent="0.2">
      <c r="D994"/>
    </row>
    <row r="995" spans="4:4" x14ac:dyDescent="0.2">
      <c r="D995"/>
    </row>
    <row r="996" spans="4:4" x14ac:dyDescent="0.2">
      <c r="D996"/>
    </row>
    <row r="997" spans="4:4" x14ac:dyDescent="0.2">
      <c r="D997"/>
    </row>
    <row r="998" spans="4:4" x14ac:dyDescent="0.2">
      <c r="D998"/>
    </row>
    <row r="999" spans="4:4" x14ac:dyDescent="0.2">
      <c r="D999"/>
    </row>
    <row r="1000" spans="4:4" x14ac:dyDescent="0.2">
      <c r="D1000"/>
    </row>
    <row r="1001" spans="4:4" x14ac:dyDescent="0.2">
      <c r="D1001"/>
    </row>
    <row r="1002" spans="4:4" x14ac:dyDescent="0.2">
      <c r="D1002"/>
    </row>
    <row r="1003" spans="4:4" x14ac:dyDescent="0.2">
      <c r="D1003"/>
    </row>
    <row r="1004" spans="4:4" x14ac:dyDescent="0.2">
      <c r="D1004"/>
    </row>
    <row r="1005" spans="4:4" x14ac:dyDescent="0.2">
      <c r="D1005"/>
    </row>
    <row r="1006" spans="4:4" x14ac:dyDescent="0.2">
      <c r="D1006"/>
    </row>
    <row r="1007" spans="4:4" x14ac:dyDescent="0.2">
      <c r="D1007"/>
    </row>
    <row r="1008" spans="4:4" x14ac:dyDescent="0.2">
      <c r="D1008"/>
    </row>
    <row r="1009" spans="4:4" x14ac:dyDescent="0.2">
      <c r="D1009"/>
    </row>
    <row r="1010" spans="4:4" x14ac:dyDescent="0.2">
      <c r="D1010"/>
    </row>
    <row r="1011" spans="4:4" x14ac:dyDescent="0.2">
      <c r="D1011"/>
    </row>
    <row r="1012" spans="4:4" x14ac:dyDescent="0.2">
      <c r="D1012"/>
    </row>
    <row r="1013" spans="4:4" x14ac:dyDescent="0.2">
      <c r="D1013"/>
    </row>
    <row r="1014" spans="4:4" x14ac:dyDescent="0.2">
      <c r="D1014"/>
    </row>
    <row r="1015" spans="4:4" x14ac:dyDescent="0.2">
      <c r="D1015"/>
    </row>
    <row r="1016" spans="4:4" x14ac:dyDescent="0.2">
      <c r="D1016"/>
    </row>
    <row r="1017" spans="4:4" x14ac:dyDescent="0.2">
      <c r="D1017"/>
    </row>
    <row r="1018" spans="4:4" x14ac:dyDescent="0.2">
      <c r="D1018"/>
    </row>
    <row r="1019" spans="4:4" x14ac:dyDescent="0.2">
      <c r="D1019"/>
    </row>
    <row r="1020" spans="4:4" x14ac:dyDescent="0.2">
      <c r="D1020"/>
    </row>
    <row r="1021" spans="4:4" x14ac:dyDescent="0.2">
      <c r="D1021"/>
    </row>
    <row r="1022" spans="4:4" x14ac:dyDescent="0.2">
      <c r="D1022"/>
    </row>
    <row r="1023" spans="4:4" x14ac:dyDescent="0.2">
      <c r="D1023"/>
    </row>
    <row r="1024" spans="4:4" x14ac:dyDescent="0.2">
      <c r="D1024"/>
    </row>
    <row r="1025" spans="4:4" x14ac:dyDescent="0.2">
      <c r="D1025"/>
    </row>
    <row r="1026" spans="4:4" x14ac:dyDescent="0.2">
      <c r="D1026"/>
    </row>
    <row r="1027" spans="4:4" x14ac:dyDescent="0.2">
      <c r="D1027"/>
    </row>
    <row r="1028" spans="4:4" x14ac:dyDescent="0.2">
      <c r="D1028"/>
    </row>
    <row r="1029" spans="4:4" x14ac:dyDescent="0.2">
      <c r="D1029"/>
    </row>
    <row r="1030" spans="4:4" x14ac:dyDescent="0.2">
      <c r="D1030"/>
    </row>
    <row r="1031" spans="4:4" x14ac:dyDescent="0.2">
      <c r="D1031"/>
    </row>
    <row r="1032" spans="4:4" x14ac:dyDescent="0.2">
      <c r="D1032"/>
    </row>
    <row r="1033" spans="4:4" x14ac:dyDescent="0.2">
      <c r="D1033"/>
    </row>
    <row r="1034" spans="4:4" x14ac:dyDescent="0.2">
      <c r="D1034"/>
    </row>
    <row r="1035" spans="4:4" x14ac:dyDescent="0.2">
      <c r="D1035"/>
    </row>
    <row r="1036" spans="4:4" x14ac:dyDescent="0.2">
      <c r="D1036"/>
    </row>
    <row r="1037" spans="4:4" x14ac:dyDescent="0.2">
      <c r="D1037"/>
    </row>
    <row r="1038" spans="4:4" x14ac:dyDescent="0.2">
      <c r="D1038"/>
    </row>
    <row r="1039" spans="4:4" x14ac:dyDescent="0.2">
      <c r="D1039"/>
    </row>
    <row r="1040" spans="4:4" x14ac:dyDescent="0.2">
      <c r="D1040"/>
    </row>
    <row r="1041" spans="4:4" x14ac:dyDescent="0.2">
      <c r="D1041"/>
    </row>
    <row r="1042" spans="4:4" x14ac:dyDescent="0.2">
      <c r="D1042"/>
    </row>
    <row r="1043" spans="4:4" x14ac:dyDescent="0.2">
      <c r="D1043"/>
    </row>
    <row r="1044" spans="4:4" x14ac:dyDescent="0.2">
      <c r="D1044"/>
    </row>
    <row r="1045" spans="4:4" x14ac:dyDescent="0.2">
      <c r="D1045"/>
    </row>
    <row r="1046" spans="4:4" x14ac:dyDescent="0.2">
      <c r="D1046"/>
    </row>
    <row r="1047" spans="4:4" x14ac:dyDescent="0.2">
      <c r="D1047"/>
    </row>
    <row r="1048" spans="4:4" x14ac:dyDescent="0.2">
      <c r="D1048"/>
    </row>
    <row r="1049" spans="4:4" x14ac:dyDescent="0.2">
      <c r="D1049"/>
    </row>
    <row r="1050" spans="4:4" x14ac:dyDescent="0.2">
      <c r="D1050"/>
    </row>
    <row r="1051" spans="4:4" x14ac:dyDescent="0.2">
      <c r="D1051"/>
    </row>
    <row r="1052" spans="4:4" x14ac:dyDescent="0.2">
      <c r="D1052"/>
    </row>
    <row r="1053" spans="4:4" x14ac:dyDescent="0.2">
      <c r="D1053"/>
    </row>
    <row r="1054" spans="4:4" x14ac:dyDescent="0.2">
      <c r="D1054"/>
    </row>
    <row r="1055" spans="4:4" x14ac:dyDescent="0.2">
      <c r="D1055"/>
    </row>
    <row r="1056" spans="4:4" x14ac:dyDescent="0.2">
      <c r="D1056"/>
    </row>
    <row r="1057" spans="4:4" x14ac:dyDescent="0.2">
      <c r="D1057"/>
    </row>
    <row r="1058" spans="4:4" x14ac:dyDescent="0.2">
      <c r="D1058"/>
    </row>
    <row r="1059" spans="4:4" x14ac:dyDescent="0.2">
      <c r="D1059"/>
    </row>
    <row r="1060" spans="4:4" x14ac:dyDescent="0.2">
      <c r="D1060"/>
    </row>
    <row r="1061" spans="4:4" x14ac:dyDescent="0.2">
      <c r="D1061"/>
    </row>
    <row r="1062" spans="4:4" x14ac:dyDescent="0.2">
      <c r="D1062"/>
    </row>
    <row r="1063" spans="4:4" x14ac:dyDescent="0.2">
      <c r="D1063"/>
    </row>
    <row r="1064" spans="4:4" x14ac:dyDescent="0.2">
      <c r="D1064"/>
    </row>
    <row r="1065" spans="4:4" x14ac:dyDescent="0.2">
      <c r="D1065"/>
    </row>
    <row r="1066" spans="4:4" x14ac:dyDescent="0.2">
      <c r="D1066"/>
    </row>
    <row r="1067" spans="4:4" x14ac:dyDescent="0.2">
      <c r="D1067"/>
    </row>
    <row r="1068" spans="4:4" x14ac:dyDescent="0.2">
      <c r="D1068"/>
    </row>
    <row r="1069" spans="4:4" x14ac:dyDescent="0.2">
      <c r="D1069"/>
    </row>
    <row r="1070" spans="4:4" x14ac:dyDescent="0.2">
      <c r="D1070"/>
    </row>
    <row r="1071" spans="4:4" x14ac:dyDescent="0.2">
      <c r="D1071"/>
    </row>
    <row r="1072" spans="4:4" x14ac:dyDescent="0.2">
      <c r="D1072"/>
    </row>
    <row r="1073" spans="4:4" x14ac:dyDescent="0.2">
      <c r="D1073"/>
    </row>
    <row r="1074" spans="4:4" x14ac:dyDescent="0.2">
      <c r="D1074"/>
    </row>
    <row r="1075" spans="4:4" x14ac:dyDescent="0.2">
      <c r="D1075"/>
    </row>
    <row r="1076" spans="4:4" x14ac:dyDescent="0.2">
      <c r="D1076"/>
    </row>
    <row r="1077" spans="4:4" x14ac:dyDescent="0.2">
      <c r="D1077"/>
    </row>
    <row r="1078" spans="4:4" x14ac:dyDescent="0.2">
      <c r="D1078"/>
    </row>
    <row r="1079" spans="4:4" x14ac:dyDescent="0.2">
      <c r="D1079"/>
    </row>
    <row r="1080" spans="4:4" x14ac:dyDescent="0.2">
      <c r="D1080"/>
    </row>
    <row r="1081" spans="4:4" x14ac:dyDescent="0.2">
      <c r="D1081"/>
    </row>
    <row r="1082" spans="4:4" x14ac:dyDescent="0.2">
      <c r="D1082"/>
    </row>
    <row r="1083" spans="4:4" x14ac:dyDescent="0.2">
      <c r="D1083"/>
    </row>
    <row r="1084" spans="4:4" x14ac:dyDescent="0.2">
      <c r="D1084"/>
    </row>
    <row r="1085" spans="4:4" x14ac:dyDescent="0.2">
      <c r="D1085"/>
    </row>
    <row r="1086" spans="4:4" x14ac:dyDescent="0.2">
      <c r="D1086"/>
    </row>
    <row r="1087" spans="4:4" x14ac:dyDescent="0.2">
      <c r="D1087"/>
    </row>
    <row r="1088" spans="4:4" x14ac:dyDescent="0.2">
      <c r="D1088"/>
    </row>
    <row r="1089" spans="4:4" x14ac:dyDescent="0.2">
      <c r="D1089"/>
    </row>
    <row r="1090" spans="4:4" x14ac:dyDescent="0.2">
      <c r="D1090"/>
    </row>
    <row r="1091" spans="4:4" x14ac:dyDescent="0.2">
      <c r="D1091"/>
    </row>
    <row r="1092" spans="4:4" x14ac:dyDescent="0.2">
      <c r="D1092"/>
    </row>
    <row r="1093" spans="4:4" x14ac:dyDescent="0.2">
      <c r="D1093"/>
    </row>
    <row r="1094" spans="4:4" x14ac:dyDescent="0.2">
      <c r="D1094"/>
    </row>
    <row r="1095" spans="4:4" x14ac:dyDescent="0.2">
      <c r="D1095"/>
    </row>
    <row r="1096" spans="4:4" x14ac:dyDescent="0.2">
      <c r="D1096"/>
    </row>
    <row r="1097" spans="4:4" x14ac:dyDescent="0.2">
      <c r="D1097"/>
    </row>
    <row r="1098" spans="4:4" x14ac:dyDescent="0.2">
      <c r="D1098"/>
    </row>
    <row r="1099" spans="4:4" x14ac:dyDescent="0.2">
      <c r="D1099"/>
    </row>
    <row r="1100" spans="4:4" x14ac:dyDescent="0.2">
      <c r="D1100"/>
    </row>
    <row r="1101" spans="4:4" x14ac:dyDescent="0.2">
      <c r="D1101"/>
    </row>
    <row r="1102" spans="4:4" x14ac:dyDescent="0.2">
      <c r="D1102"/>
    </row>
    <row r="1103" spans="4:4" x14ac:dyDescent="0.2">
      <c r="D1103"/>
    </row>
    <row r="1104" spans="4:4" x14ac:dyDescent="0.2">
      <c r="D1104"/>
    </row>
    <row r="1105" spans="4:4" x14ac:dyDescent="0.2">
      <c r="D1105"/>
    </row>
    <row r="1106" spans="4:4" x14ac:dyDescent="0.2">
      <c r="D1106"/>
    </row>
    <row r="1107" spans="4:4" x14ac:dyDescent="0.2">
      <c r="D1107"/>
    </row>
    <row r="1108" spans="4:4" x14ac:dyDescent="0.2">
      <c r="D1108"/>
    </row>
    <row r="1109" spans="4:4" x14ac:dyDescent="0.2">
      <c r="D1109"/>
    </row>
    <row r="1110" spans="4:4" x14ac:dyDescent="0.2">
      <c r="D1110"/>
    </row>
    <row r="1111" spans="4:4" x14ac:dyDescent="0.2">
      <c r="D1111"/>
    </row>
    <row r="1112" spans="4:4" x14ac:dyDescent="0.2">
      <c r="D1112"/>
    </row>
    <row r="1113" spans="4:4" x14ac:dyDescent="0.2">
      <c r="D1113"/>
    </row>
    <row r="1114" spans="4:4" x14ac:dyDescent="0.2">
      <c r="D1114"/>
    </row>
    <row r="1115" spans="4:4" x14ac:dyDescent="0.2">
      <c r="D1115"/>
    </row>
    <row r="1116" spans="4:4" x14ac:dyDescent="0.2">
      <c r="D1116"/>
    </row>
    <row r="1117" spans="4:4" x14ac:dyDescent="0.2">
      <c r="D1117"/>
    </row>
    <row r="1118" spans="4:4" x14ac:dyDescent="0.2">
      <c r="D1118"/>
    </row>
    <row r="1119" spans="4:4" x14ac:dyDescent="0.2">
      <c r="D1119"/>
    </row>
    <row r="1120" spans="4:4" x14ac:dyDescent="0.2">
      <c r="D1120"/>
    </row>
    <row r="1121" spans="4:4" x14ac:dyDescent="0.2">
      <c r="D1121"/>
    </row>
    <row r="1122" spans="4:4" x14ac:dyDescent="0.2">
      <c r="D1122"/>
    </row>
    <row r="1123" spans="4:4" x14ac:dyDescent="0.2">
      <c r="D1123"/>
    </row>
    <row r="1124" spans="4:4" x14ac:dyDescent="0.2">
      <c r="D1124"/>
    </row>
    <row r="1125" spans="4:4" x14ac:dyDescent="0.2">
      <c r="D1125"/>
    </row>
    <row r="1126" spans="4:4" x14ac:dyDescent="0.2">
      <c r="D1126"/>
    </row>
    <row r="1127" spans="4:4" x14ac:dyDescent="0.2">
      <c r="D1127"/>
    </row>
    <row r="1128" spans="4:4" x14ac:dyDescent="0.2">
      <c r="D1128"/>
    </row>
    <row r="1129" spans="4:4" x14ac:dyDescent="0.2">
      <c r="D1129"/>
    </row>
    <row r="1130" spans="4:4" x14ac:dyDescent="0.2">
      <c r="D1130"/>
    </row>
    <row r="1131" spans="4:4" x14ac:dyDescent="0.2">
      <c r="D1131"/>
    </row>
    <row r="1132" spans="4:4" x14ac:dyDescent="0.2">
      <c r="D1132"/>
    </row>
    <row r="1133" spans="4:4" x14ac:dyDescent="0.2">
      <c r="D1133"/>
    </row>
    <row r="1134" spans="4:4" x14ac:dyDescent="0.2">
      <c r="D1134"/>
    </row>
    <row r="1135" spans="4:4" x14ac:dyDescent="0.2">
      <c r="D1135"/>
    </row>
    <row r="1136" spans="4:4" x14ac:dyDescent="0.2">
      <c r="D1136"/>
    </row>
    <row r="1137" spans="4:4" x14ac:dyDescent="0.2">
      <c r="D1137"/>
    </row>
    <row r="1138" spans="4:4" x14ac:dyDescent="0.2">
      <c r="D1138"/>
    </row>
    <row r="1139" spans="4:4" x14ac:dyDescent="0.2">
      <c r="D1139"/>
    </row>
    <row r="1140" spans="4:4" x14ac:dyDescent="0.2">
      <c r="D1140"/>
    </row>
    <row r="1141" spans="4:4" x14ac:dyDescent="0.2">
      <c r="D1141"/>
    </row>
    <row r="1142" spans="4:4" x14ac:dyDescent="0.2">
      <c r="D1142"/>
    </row>
    <row r="1143" spans="4:4" x14ac:dyDescent="0.2">
      <c r="D1143"/>
    </row>
    <row r="1144" spans="4:4" x14ac:dyDescent="0.2">
      <c r="D1144"/>
    </row>
    <row r="1145" spans="4:4" x14ac:dyDescent="0.2">
      <c r="D1145"/>
    </row>
    <row r="1146" spans="4:4" x14ac:dyDescent="0.2">
      <c r="D1146"/>
    </row>
    <row r="1147" spans="4:4" x14ac:dyDescent="0.2">
      <c r="D1147"/>
    </row>
    <row r="1148" spans="4:4" x14ac:dyDescent="0.2">
      <c r="D1148"/>
    </row>
    <row r="1149" spans="4:4" x14ac:dyDescent="0.2">
      <c r="D1149"/>
    </row>
    <row r="1150" spans="4:4" x14ac:dyDescent="0.2">
      <c r="D1150"/>
    </row>
    <row r="1151" spans="4:4" x14ac:dyDescent="0.2">
      <c r="D1151"/>
    </row>
    <row r="1152" spans="4:4" x14ac:dyDescent="0.2">
      <c r="D1152"/>
    </row>
    <row r="1153" spans="4:4" x14ac:dyDescent="0.2">
      <c r="D1153"/>
    </row>
    <row r="1154" spans="4:4" x14ac:dyDescent="0.2">
      <c r="D1154"/>
    </row>
    <row r="1155" spans="4:4" x14ac:dyDescent="0.2">
      <c r="D1155"/>
    </row>
    <row r="1156" spans="4:4" x14ac:dyDescent="0.2">
      <c r="D1156"/>
    </row>
    <row r="1157" spans="4:4" x14ac:dyDescent="0.2">
      <c r="D1157"/>
    </row>
    <row r="1158" spans="4:4" x14ac:dyDescent="0.2">
      <c r="D1158"/>
    </row>
    <row r="1159" spans="4:4" x14ac:dyDescent="0.2">
      <c r="D1159"/>
    </row>
    <row r="1160" spans="4:4" x14ac:dyDescent="0.2">
      <c r="D1160"/>
    </row>
    <row r="1161" spans="4:4" x14ac:dyDescent="0.2">
      <c r="D1161"/>
    </row>
    <row r="1162" spans="4:4" x14ac:dyDescent="0.2">
      <c r="D1162"/>
    </row>
    <row r="1163" spans="4:4" x14ac:dyDescent="0.2">
      <c r="D1163"/>
    </row>
    <row r="1164" spans="4:4" x14ac:dyDescent="0.2">
      <c r="D1164"/>
    </row>
    <row r="1165" spans="4:4" x14ac:dyDescent="0.2">
      <c r="D1165"/>
    </row>
    <row r="1166" spans="4:4" x14ac:dyDescent="0.2">
      <c r="D1166"/>
    </row>
    <row r="1167" spans="4:4" x14ac:dyDescent="0.2">
      <c r="D1167"/>
    </row>
    <row r="1168" spans="4:4" x14ac:dyDescent="0.2">
      <c r="D1168"/>
    </row>
    <row r="1169" spans="4:4" x14ac:dyDescent="0.2">
      <c r="D1169"/>
    </row>
    <row r="1170" spans="4:4" x14ac:dyDescent="0.2">
      <c r="D1170"/>
    </row>
    <row r="1171" spans="4:4" x14ac:dyDescent="0.2">
      <c r="D1171"/>
    </row>
    <row r="1172" spans="4:4" x14ac:dyDescent="0.2">
      <c r="D1172"/>
    </row>
    <row r="1173" spans="4:4" x14ac:dyDescent="0.2">
      <c r="D1173"/>
    </row>
    <row r="1174" spans="4:4" x14ac:dyDescent="0.2">
      <c r="D1174"/>
    </row>
    <row r="1175" spans="4:4" x14ac:dyDescent="0.2">
      <c r="D1175"/>
    </row>
    <row r="1176" spans="4:4" x14ac:dyDescent="0.2">
      <c r="D1176"/>
    </row>
    <row r="1177" spans="4:4" x14ac:dyDescent="0.2">
      <c r="D1177"/>
    </row>
    <row r="1178" spans="4:4" x14ac:dyDescent="0.2">
      <c r="D1178"/>
    </row>
    <row r="1179" spans="4:4" x14ac:dyDescent="0.2">
      <c r="D1179"/>
    </row>
    <row r="1180" spans="4:4" x14ac:dyDescent="0.2">
      <c r="D1180"/>
    </row>
    <row r="1181" spans="4:4" x14ac:dyDescent="0.2">
      <c r="D1181"/>
    </row>
    <row r="1182" spans="4:4" x14ac:dyDescent="0.2">
      <c r="D1182"/>
    </row>
    <row r="1183" spans="4:4" x14ac:dyDescent="0.2">
      <c r="D1183"/>
    </row>
    <row r="1184" spans="4:4" x14ac:dyDescent="0.2">
      <c r="D1184"/>
    </row>
    <row r="1185" spans="4:4" x14ac:dyDescent="0.2">
      <c r="D1185"/>
    </row>
    <row r="1186" spans="4:4" x14ac:dyDescent="0.2">
      <c r="D1186"/>
    </row>
    <row r="1187" spans="4:4" x14ac:dyDescent="0.2">
      <c r="D1187"/>
    </row>
    <row r="1188" spans="4:4" x14ac:dyDescent="0.2">
      <c r="D1188"/>
    </row>
    <row r="1189" spans="4:4" x14ac:dyDescent="0.2">
      <c r="D1189"/>
    </row>
    <row r="1190" spans="4:4" x14ac:dyDescent="0.2">
      <c r="D1190"/>
    </row>
    <row r="1191" spans="4:4" x14ac:dyDescent="0.2">
      <c r="D1191"/>
    </row>
    <row r="1192" spans="4:4" x14ac:dyDescent="0.2">
      <c r="D1192"/>
    </row>
    <row r="1193" spans="4:4" x14ac:dyDescent="0.2">
      <c r="D1193"/>
    </row>
    <row r="1194" spans="4:4" x14ac:dyDescent="0.2">
      <c r="D1194"/>
    </row>
    <row r="1195" spans="4:4" x14ac:dyDescent="0.2">
      <c r="D1195"/>
    </row>
    <row r="1196" spans="4:4" x14ac:dyDescent="0.2">
      <c r="D1196"/>
    </row>
    <row r="1197" spans="4:4" x14ac:dyDescent="0.2">
      <c r="D1197"/>
    </row>
    <row r="1198" spans="4:4" x14ac:dyDescent="0.2">
      <c r="D1198"/>
    </row>
    <row r="1199" spans="4:4" x14ac:dyDescent="0.2">
      <c r="D1199"/>
    </row>
    <row r="1200" spans="4:4" x14ac:dyDescent="0.2">
      <c r="D1200"/>
    </row>
    <row r="1201" spans="4:4" x14ac:dyDescent="0.2">
      <c r="D1201"/>
    </row>
    <row r="1202" spans="4:4" x14ac:dyDescent="0.2">
      <c r="D1202"/>
    </row>
    <row r="1203" spans="4:4" x14ac:dyDescent="0.2">
      <c r="D1203"/>
    </row>
    <row r="1204" spans="4:4" x14ac:dyDescent="0.2">
      <c r="D1204"/>
    </row>
    <row r="1205" spans="4:4" x14ac:dyDescent="0.2">
      <c r="D1205"/>
    </row>
    <row r="1206" spans="4:4" x14ac:dyDescent="0.2">
      <c r="D1206"/>
    </row>
    <row r="1207" spans="4:4" x14ac:dyDescent="0.2">
      <c r="D1207"/>
    </row>
    <row r="1208" spans="4:4" x14ac:dyDescent="0.2">
      <c r="D1208"/>
    </row>
    <row r="1209" spans="4:4" x14ac:dyDescent="0.2">
      <c r="D1209"/>
    </row>
    <row r="1210" spans="4:4" x14ac:dyDescent="0.2">
      <c r="D1210"/>
    </row>
    <row r="1211" spans="4:4" x14ac:dyDescent="0.2">
      <c r="D1211"/>
    </row>
    <row r="1212" spans="4:4" x14ac:dyDescent="0.2">
      <c r="D1212"/>
    </row>
    <row r="1213" spans="4:4" x14ac:dyDescent="0.2">
      <c r="D1213"/>
    </row>
    <row r="1214" spans="4:4" x14ac:dyDescent="0.2">
      <c r="D1214"/>
    </row>
    <row r="1215" spans="4:4" x14ac:dyDescent="0.2">
      <c r="D1215"/>
    </row>
    <row r="1216" spans="4:4" x14ac:dyDescent="0.2">
      <c r="D1216"/>
    </row>
    <row r="1217" spans="4:4" x14ac:dyDescent="0.2">
      <c r="D1217"/>
    </row>
    <row r="1218" spans="4:4" x14ac:dyDescent="0.2">
      <c r="D1218"/>
    </row>
    <row r="1219" spans="4:4" x14ac:dyDescent="0.2">
      <c r="D1219"/>
    </row>
    <row r="1220" spans="4:4" x14ac:dyDescent="0.2">
      <c r="D1220"/>
    </row>
    <row r="1221" spans="4:4" x14ac:dyDescent="0.2">
      <c r="D1221"/>
    </row>
    <row r="1222" spans="4:4" x14ac:dyDescent="0.2">
      <c r="D1222"/>
    </row>
    <row r="1223" spans="4:4" x14ac:dyDescent="0.2">
      <c r="D1223"/>
    </row>
    <row r="1224" spans="4:4" x14ac:dyDescent="0.2">
      <c r="D1224"/>
    </row>
    <row r="1225" spans="4:4" x14ac:dyDescent="0.2">
      <c r="D1225"/>
    </row>
    <row r="1226" spans="4:4" x14ac:dyDescent="0.2">
      <c r="D1226"/>
    </row>
    <row r="1227" spans="4:4" x14ac:dyDescent="0.2">
      <c r="D1227"/>
    </row>
    <row r="1228" spans="4:4" x14ac:dyDescent="0.2">
      <c r="D1228"/>
    </row>
    <row r="1229" spans="4:4" x14ac:dyDescent="0.2">
      <c r="D1229"/>
    </row>
    <row r="1230" spans="4:4" x14ac:dyDescent="0.2">
      <c r="D1230"/>
    </row>
    <row r="1231" spans="4:4" x14ac:dyDescent="0.2">
      <c r="D1231"/>
    </row>
    <row r="1232" spans="4:4" x14ac:dyDescent="0.2">
      <c r="D1232"/>
    </row>
    <row r="1233" spans="4:4" x14ac:dyDescent="0.2">
      <c r="D1233"/>
    </row>
    <row r="1234" spans="4:4" x14ac:dyDescent="0.2">
      <c r="D1234"/>
    </row>
    <row r="1235" spans="4:4" x14ac:dyDescent="0.2">
      <c r="D1235"/>
    </row>
    <row r="1236" spans="4:4" x14ac:dyDescent="0.2">
      <c r="D1236"/>
    </row>
    <row r="1237" spans="4:4" x14ac:dyDescent="0.2">
      <c r="D1237"/>
    </row>
    <row r="1238" spans="4:4" x14ac:dyDescent="0.2">
      <c r="D1238"/>
    </row>
    <row r="1239" spans="4:4" x14ac:dyDescent="0.2">
      <c r="D1239"/>
    </row>
    <row r="1240" spans="4:4" x14ac:dyDescent="0.2">
      <c r="D1240"/>
    </row>
    <row r="1241" spans="4:4" x14ac:dyDescent="0.2">
      <c r="D1241"/>
    </row>
    <row r="1242" spans="4:4" x14ac:dyDescent="0.2">
      <c r="D1242"/>
    </row>
    <row r="1243" spans="4:4" x14ac:dyDescent="0.2">
      <c r="D1243"/>
    </row>
    <row r="1244" spans="4:4" x14ac:dyDescent="0.2">
      <c r="D1244"/>
    </row>
    <row r="1245" spans="4:4" x14ac:dyDescent="0.2">
      <c r="D1245"/>
    </row>
    <row r="1246" spans="4:4" x14ac:dyDescent="0.2">
      <c r="D1246"/>
    </row>
    <row r="1247" spans="4:4" x14ac:dyDescent="0.2">
      <c r="D1247"/>
    </row>
    <row r="1248" spans="4:4" x14ac:dyDescent="0.2">
      <c r="D1248"/>
    </row>
    <row r="1249" spans="4:4" x14ac:dyDescent="0.2">
      <c r="D1249"/>
    </row>
    <row r="1250" spans="4:4" x14ac:dyDescent="0.2">
      <c r="D1250"/>
    </row>
    <row r="1251" spans="4:4" x14ac:dyDescent="0.2">
      <c r="D1251"/>
    </row>
    <row r="1252" spans="4:4" x14ac:dyDescent="0.2">
      <c r="D1252"/>
    </row>
    <row r="1253" spans="4:4" x14ac:dyDescent="0.2">
      <c r="D1253"/>
    </row>
    <row r="1254" spans="4:4" x14ac:dyDescent="0.2">
      <c r="D1254"/>
    </row>
    <row r="1255" spans="4:4" x14ac:dyDescent="0.2">
      <c r="D1255"/>
    </row>
    <row r="1256" spans="4:4" x14ac:dyDescent="0.2">
      <c r="D1256"/>
    </row>
    <row r="1257" spans="4:4" x14ac:dyDescent="0.2">
      <c r="D1257"/>
    </row>
    <row r="1258" spans="4:4" x14ac:dyDescent="0.2">
      <c r="D1258"/>
    </row>
    <row r="1259" spans="4:4" x14ac:dyDescent="0.2">
      <c r="D1259"/>
    </row>
    <row r="1260" spans="4:4" x14ac:dyDescent="0.2">
      <c r="D1260"/>
    </row>
    <row r="1261" spans="4:4" x14ac:dyDescent="0.2">
      <c r="D1261"/>
    </row>
    <row r="1262" spans="4:4" x14ac:dyDescent="0.2">
      <c r="D1262"/>
    </row>
    <row r="1263" spans="4:4" x14ac:dyDescent="0.2">
      <c r="D1263"/>
    </row>
    <row r="1264" spans="4:4" x14ac:dyDescent="0.2">
      <c r="D1264"/>
    </row>
    <row r="1265" spans="4:4" x14ac:dyDescent="0.2">
      <c r="D1265"/>
    </row>
    <row r="1266" spans="4:4" x14ac:dyDescent="0.2">
      <c r="D1266"/>
    </row>
    <row r="1267" spans="4:4" x14ac:dyDescent="0.2">
      <c r="D1267"/>
    </row>
    <row r="1268" spans="4:4" x14ac:dyDescent="0.2">
      <c r="D1268"/>
    </row>
    <row r="1269" spans="4:4" x14ac:dyDescent="0.2">
      <c r="D1269"/>
    </row>
    <row r="1270" spans="4:4" x14ac:dyDescent="0.2">
      <c r="D1270"/>
    </row>
    <row r="1271" spans="4:4" x14ac:dyDescent="0.2">
      <c r="D1271"/>
    </row>
    <row r="1272" spans="4:4" x14ac:dyDescent="0.2">
      <c r="D1272"/>
    </row>
    <row r="1273" spans="4:4" x14ac:dyDescent="0.2">
      <c r="D1273"/>
    </row>
    <row r="1274" spans="4:4" x14ac:dyDescent="0.2">
      <c r="D1274"/>
    </row>
    <row r="1275" spans="4:4" x14ac:dyDescent="0.2">
      <c r="D1275"/>
    </row>
    <row r="1276" spans="4:4" x14ac:dyDescent="0.2">
      <c r="D1276"/>
    </row>
    <row r="1277" spans="4:4" x14ac:dyDescent="0.2">
      <c r="D1277"/>
    </row>
    <row r="1278" spans="4:4" x14ac:dyDescent="0.2">
      <c r="D1278"/>
    </row>
    <row r="1279" spans="4:4" x14ac:dyDescent="0.2">
      <c r="D1279"/>
    </row>
    <row r="1280" spans="4:4" x14ac:dyDescent="0.2">
      <c r="D1280"/>
    </row>
    <row r="1281" spans="4:4" x14ac:dyDescent="0.2">
      <c r="D1281"/>
    </row>
    <row r="1282" spans="4:4" x14ac:dyDescent="0.2">
      <c r="D1282"/>
    </row>
    <row r="1283" spans="4:4" x14ac:dyDescent="0.2">
      <c r="D1283"/>
    </row>
    <row r="1284" spans="4:4" x14ac:dyDescent="0.2">
      <c r="D1284"/>
    </row>
    <row r="1285" spans="4:4" x14ac:dyDescent="0.2">
      <c r="D1285"/>
    </row>
    <row r="1286" spans="4:4" x14ac:dyDescent="0.2">
      <c r="D1286"/>
    </row>
    <row r="1287" spans="4:4" x14ac:dyDescent="0.2">
      <c r="D1287"/>
    </row>
    <row r="1288" spans="4:4" x14ac:dyDescent="0.2">
      <c r="D1288"/>
    </row>
    <row r="1289" spans="4:4" x14ac:dyDescent="0.2">
      <c r="D1289"/>
    </row>
    <row r="1290" spans="4:4" x14ac:dyDescent="0.2">
      <c r="D1290"/>
    </row>
    <row r="1291" spans="4:4" x14ac:dyDescent="0.2">
      <c r="D1291"/>
    </row>
    <row r="1292" spans="4:4" x14ac:dyDescent="0.2">
      <c r="D1292"/>
    </row>
    <row r="1293" spans="4:4" x14ac:dyDescent="0.2">
      <c r="D1293"/>
    </row>
    <row r="1294" spans="4:4" x14ac:dyDescent="0.2">
      <c r="D1294"/>
    </row>
    <row r="1295" spans="4:4" x14ac:dyDescent="0.2">
      <c r="D1295"/>
    </row>
    <row r="1296" spans="4:4" x14ac:dyDescent="0.2">
      <c r="D1296"/>
    </row>
    <row r="1297" spans="4:4" x14ac:dyDescent="0.2">
      <c r="D1297"/>
    </row>
    <row r="1298" spans="4:4" x14ac:dyDescent="0.2">
      <c r="D1298"/>
    </row>
    <row r="1299" spans="4:4" x14ac:dyDescent="0.2">
      <c r="D1299"/>
    </row>
    <row r="1300" spans="4:4" x14ac:dyDescent="0.2">
      <c r="D1300"/>
    </row>
    <row r="1301" spans="4:4" x14ac:dyDescent="0.2">
      <c r="D1301"/>
    </row>
    <row r="1302" spans="4:4" x14ac:dyDescent="0.2">
      <c r="D1302"/>
    </row>
    <row r="1303" spans="4:4" x14ac:dyDescent="0.2">
      <c r="D1303"/>
    </row>
    <row r="1304" spans="4:4" x14ac:dyDescent="0.2">
      <c r="D1304"/>
    </row>
    <row r="1305" spans="4:4" x14ac:dyDescent="0.2">
      <c r="D1305"/>
    </row>
    <row r="1306" spans="4:4" x14ac:dyDescent="0.2">
      <c r="D1306"/>
    </row>
    <row r="1307" spans="4:4" x14ac:dyDescent="0.2">
      <c r="D1307"/>
    </row>
    <row r="1308" spans="4:4" x14ac:dyDescent="0.2">
      <c r="D1308"/>
    </row>
    <row r="1309" spans="4:4" x14ac:dyDescent="0.2">
      <c r="D1309"/>
    </row>
    <row r="1310" spans="4:4" x14ac:dyDescent="0.2">
      <c r="D1310"/>
    </row>
    <row r="1311" spans="4:4" x14ac:dyDescent="0.2">
      <c r="D1311"/>
    </row>
    <row r="1312" spans="4:4" x14ac:dyDescent="0.2">
      <c r="D1312"/>
    </row>
    <row r="1313" spans="4:4" x14ac:dyDescent="0.2">
      <c r="D1313"/>
    </row>
    <row r="1314" spans="4:4" x14ac:dyDescent="0.2">
      <c r="D1314"/>
    </row>
    <row r="1315" spans="4:4" x14ac:dyDescent="0.2">
      <c r="D1315"/>
    </row>
    <row r="1316" spans="4:4" x14ac:dyDescent="0.2">
      <c r="D1316"/>
    </row>
    <row r="1317" spans="4:4" x14ac:dyDescent="0.2">
      <c r="D1317"/>
    </row>
    <row r="1318" spans="4:4" x14ac:dyDescent="0.2">
      <c r="D1318"/>
    </row>
    <row r="1319" spans="4:4" x14ac:dyDescent="0.2">
      <c r="D1319"/>
    </row>
    <row r="1320" spans="4:4" x14ac:dyDescent="0.2">
      <c r="D1320"/>
    </row>
    <row r="1321" spans="4:4" x14ac:dyDescent="0.2">
      <c r="D1321"/>
    </row>
    <row r="1322" spans="4:4" x14ac:dyDescent="0.2">
      <c r="D1322"/>
    </row>
    <row r="1323" spans="4:4" x14ac:dyDescent="0.2">
      <c r="D1323"/>
    </row>
    <row r="1324" spans="4:4" x14ac:dyDescent="0.2">
      <c r="D1324"/>
    </row>
    <row r="1325" spans="4:4" x14ac:dyDescent="0.2">
      <c r="D1325"/>
    </row>
    <row r="1326" spans="4:4" x14ac:dyDescent="0.2">
      <c r="D1326"/>
    </row>
    <row r="1327" spans="4:4" x14ac:dyDescent="0.2">
      <c r="D1327"/>
    </row>
    <row r="1328" spans="4:4" x14ac:dyDescent="0.2">
      <c r="D1328"/>
    </row>
    <row r="1329" spans="4:4" x14ac:dyDescent="0.2">
      <c r="D1329"/>
    </row>
    <row r="1330" spans="4:4" x14ac:dyDescent="0.2">
      <c r="D1330"/>
    </row>
    <row r="1331" spans="4:4" x14ac:dyDescent="0.2">
      <c r="D1331"/>
    </row>
    <row r="1332" spans="4:4" x14ac:dyDescent="0.2">
      <c r="D1332"/>
    </row>
    <row r="1333" spans="4:4" x14ac:dyDescent="0.2">
      <c r="D1333"/>
    </row>
    <row r="1334" spans="4:4" x14ac:dyDescent="0.2">
      <c r="D1334"/>
    </row>
    <row r="1335" spans="4:4" x14ac:dyDescent="0.2">
      <c r="D1335"/>
    </row>
    <row r="1336" spans="4:4" x14ac:dyDescent="0.2">
      <c r="D1336"/>
    </row>
    <row r="1337" spans="4:4" x14ac:dyDescent="0.2">
      <c r="D1337"/>
    </row>
    <row r="1338" spans="4:4" x14ac:dyDescent="0.2">
      <c r="D1338"/>
    </row>
    <row r="1339" spans="4:4" x14ac:dyDescent="0.2">
      <c r="D1339"/>
    </row>
    <row r="1340" spans="4:4" x14ac:dyDescent="0.2">
      <c r="D1340"/>
    </row>
    <row r="1341" spans="4:4" x14ac:dyDescent="0.2">
      <c r="D1341"/>
    </row>
    <row r="1342" spans="4:4" x14ac:dyDescent="0.2">
      <c r="D1342"/>
    </row>
    <row r="1343" spans="4:4" x14ac:dyDescent="0.2">
      <c r="D1343"/>
    </row>
    <row r="1344" spans="4:4" x14ac:dyDescent="0.2">
      <c r="D1344"/>
    </row>
    <row r="1345" spans="4:4" x14ac:dyDescent="0.2">
      <c r="D1345"/>
    </row>
    <row r="1346" spans="4:4" x14ac:dyDescent="0.2">
      <c r="D1346"/>
    </row>
    <row r="1347" spans="4:4" x14ac:dyDescent="0.2">
      <c r="D1347"/>
    </row>
    <row r="1348" spans="4:4" x14ac:dyDescent="0.2">
      <c r="D1348"/>
    </row>
    <row r="1349" spans="4:4" x14ac:dyDescent="0.2">
      <c r="D1349"/>
    </row>
    <row r="1350" spans="4:4" x14ac:dyDescent="0.2">
      <c r="D1350"/>
    </row>
    <row r="1351" spans="4:4" x14ac:dyDescent="0.2">
      <c r="D1351"/>
    </row>
    <row r="1352" spans="4:4" x14ac:dyDescent="0.2">
      <c r="D1352"/>
    </row>
    <row r="1353" spans="4:4" x14ac:dyDescent="0.2">
      <c r="D1353"/>
    </row>
    <row r="1354" spans="4:4" x14ac:dyDescent="0.2">
      <c r="D1354"/>
    </row>
    <row r="1355" spans="4:4" x14ac:dyDescent="0.2">
      <c r="D1355"/>
    </row>
    <row r="1356" spans="4:4" x14ac:dyDescent="0.2">
      <c r="D1356"/>
    </row>
    <row r="1357" spans="4:4" x14ac:dyDescent="0.2">
      <c r="D1357"/>
    </row>
    <row r="1358" spans="4:4" x14ac:dyDescent="0.2">
      <c r="D1358"/>
    </row>
    <row r="1359" spans="4:4" x14ac:dyDescent="0.2">
      <c r="D1359"/>
    </row>
    <row r="1360" spans="4:4" x14ac:dyDescent="0.2">
      <c r="D1360"/>
    </row>
    <row r="1361" spans="4:4" x14ac:dyDescent="0.2">
      <c r="D1361"/>
    </row>
    <row r="1362" spans="4:4" x14ac:dyDescent="0.2">
      <c r="D1362"/>
    </row>
    <row r="1363" spans="4:4" x14ac:dyDescent="0.2">
      <c r="D1363"/>
    </row>
    <row r="1364" spans="4:4" x14ac:dyDescent="0.2">
      <c r="D1364"/>
    </row>
    <row r="1365" spans="4:4" x14ac:dyDescent="0.2">
      <c r="D1365"/>
    </row>
    <row r="1366" spans="4:4" x14ac:dyDescent="0.2">
      <c r="D1366"/>
    </row>
    <row r="1367" spans="4:4" x14ac:dyDescent="0.2">
      <c r="D1367"/>
    </row>
    <row r="1368" spans="4:4" x14ac:dyDescent="0.2">
      <c r="D1368"/>
    </row>
    <row r="1369" spans="4:4" x14ac:dyDescent="0.2">
      <c r="D1369"/>
    </row>
    <row r="1370" spans="4:4" x14ac:dyDescent="0.2">
      <c r="D1370"/>
    </row>
    <row r="1371" spans="4:4" x14ac:dyDescent="0.2">
      <c r="D1371"/>
    </row>
    <row r="1372" spans="4:4" x14ac:dyDescent="0.2">
      <c r="D1372"/>
    </row>
    <row r="1373" spans="4:4" x14ac:dyDescent="0.2">
      <c r="D1373"/>
    </row>
    <row r="1374" spans="4:4" x14ac:dyDescent="0.2">
      <c r="D1374"/>
    </row>
    <row r="1375" spans="4:4" x14ac:dyDescent="0.2">
      <c r="D1375"/>
    </row>
    <row r="1376" spans="4:4" x14ac:dyDescent="0.2">
      <c r="D1376"/>
    </row>
    <row r="1377" spans="4:4" x14ac:dyDescent="0.2">
      <c r="D1377"/>
    </row>
    <row r="1378" spans="4:4" x14ac:dyDescent="0.2">
      <c r="D1378"/>
    </row>
    <row r="1379" spans="4:4" x14ac:dyDescent="0.2">
      <c r="D1379"/>
    </row>
    <row r="1380" spans="4:4" x14ac:dyDescent="0.2">
      <c r="D1380"/>
    </row>
    <row r="1381" spans="4:4" x14ac:dyDescent="0.2">
      <c r="D1381"/>
    </row>
    <row r="1382" spans="4:4" x14ac:dyDescent="0.2">
      <c r="D1382"/>
    </row>
    <row r="1383" spans="4:4" x14ac:dyDescent="0.2">
      <c r="D1383"/>
    </row>
    <row r="1384" spans="4:4" x14ac:dyDescent="0.2">
      <c r="D1384"/>
    </row>
    <row r="1385" spans="4:4" x14ac:dyDescent="0.2">
      <c r="D1385"/>
    </row>
    <row r="1386" spans="4:4" x14ac:dyDescent="0.2">
      <c r="D1386"/>
    </row>
    <row r="1387" spans="4:4" x14ac:dyDescent="0.2">
      <c r="D1387"/>
    </row>
    <row r="1388" spans="4:4" x14ac:dyDescent="0.2">
      <c r="D1388"/>
    </row>
    <row r="1389" spans="4:4" x14ac:dyDescent="0.2">
      <c r="D1389"/>
    </row>
    <row r="1390" spans="4:4" x14ac:dyDescent="0.2">
      <c r="D1390"/>
    </row>
    <row r="1391" spans="4:4" x14ac:dyDescent="0.2">
      <c r="D1391"/>
    </row>
    <row r="1392" spans="4:4" x14ac:dyDescent="0.2">
      <c r="D1392"/>
    </row>
    <row r="1393" spans="4:4" x14ac:dyDescent="0.2">
      <c r="D1393"/>
    </row>
    <row r="1394" spans="4:4" x14ac:dyDescent="0.2">
      <c r="D1394"/>
    </row>
    <row r="1395" spans="4:4" x14ac:dyDescent="0.2">
      <c r="D1395"/>
    </row>
    <row r="1396" spans="4:4" x14ac:dyDescent="0.2">
      <c r="D1396"/>
    </row>
    <row r="1397" spans="4:4" x14ac:dyDescent="0.2">
      <c r="D1397"/>
    </row>
    <row r="1398" spans="4:4" x14ac:dyDescent="0.2">
      <c r="D1398"/>
    </row>
    <row r="1399" spans="4:4" x14ac:dyDescent="0.2">
      <c r="D1399"/>
    </row>
    <row r="1400" spans="4:4" x14ac:dyDescent="0.2">
      <c r="D1400"/>
    </row>
    <row r="1401" spans="4:4" x14ac:dyDescent="0.2">
      <c r="D1401"/>
    </row>
    <row r="1402" spans="4:4" x14ac:dyDescent="0.2">
      <c r="D1402"/>
    </row>
    <row r="1403" spans="4:4" x14ac:dyDescent="0.2">
      <c r="D1403"/>
    </row>
    <row r="1404" spans="4:4" x14ac:dyDescent="0.2">
      <c r="D1404"/>
    </row>
    <row r="1405" spans="4:4" x14ac:dyDescent="0.2">
      <c r="D1405"/>
    </row>
    <row r="1406" spans="4:4" x14ac:dyDescent="0.2">
      <c r="D1406"/>
    </row>
    <row r="1407" spans="4:4" x14ac:dyDescent="0.2">
      <c r="D1407"/>
    </row>
    <row r="1408" spans="4:4" x14ac:dyDescent="0.2">
      <c r="D1408"/>
    </row>
    <row r="1409" spans="4:4" x14ac:dyDescent="0.2">
      <c r="D1409"/>
    </row>
    <row r="1410" spans="4:4" x14ac:dyDescent="0.2">
      <c r="D1410"/>
    </row>
    <row r="1411" spans="4:4" x14ac:dyDescent="0.2">
      <c r="D1411"/>
    </row>
    <row r="1412" spans="4:4" x14ac:dyDescent="0.2">
      <c r="D1412"/>
    </row>
    <row r="1413" spans="4:4" x14ac:dyDescent="0.2">
      <c r="D1413"/>
    </row>
    <row r="1414" spans="4:4" x14ac:dyDescent="0.2">
      <c r="D1414"/>
    </row>
    <row r="1415" spans="4:4" x14ac:dyDescent="0.2">
      <c r="D1415"/>
    </row>
    <row r="1416" spans="4:4" x14ac:dyDescent="0.2">
      <c r="D1416"/>
    </row>
    <row r="1417" spans="4:4" x14ac:dyDescent="0.2">
      <c r="D1417"/>
    </row>
    <row r="1418" spans="4:4" x14ac:dyDescent="0.2">
      <c r="D1418"/>
    </row>
    <row r="1419" spans="4:4" x14ac:dyDescent="0.2">
      <c r="D1419"/>
    </row>
    <row r="1420" spans="4:4" x14ac:dyDescent="0.2">
      <c r="D1420"/>
    </row>
    <row r="1421" spans="4:4" x14ac:dyDescent="0.2">
      <c r="D1421"/>
    </row>
    <row r="1422" spans="4:4" x14ac:dyDescent="0.2">
      <c r="D1422"/>
    </row>
    <row r="1423" spans="4:4" x14ac:dyDescent="0.2">
      <c r="D1423"/>
    </row>
    <row r="1424" spans="4:4" x14ac:dyDescent="0.2">
      <c r="D1424"/>
    </row>
    <row r="1425" spans="4:4" x14ac:dyDescent="0.2">
      <c r="D1425"/>
    </row>
    <row r="1426" spans="4:4" x14ac:dyDescent="0.2">
      <c r="D1426"/>
    </row>
    <row r="1427" spans="4:4" x14ac:dyDescent="0.2">
      <c r="D1427"/>
    </row>
    <row r="1428" spans="4:4" x14ac:dyDescent="0.2">
      <c r="D1428"/>
    </row>
    <row r="1429" spans="4:4" x14ac:dyDescent="0.2">
      <c r="D1429"/>
    </row>
    <row r="1430" spans="4:4" x14ac:dyDescent="0.2">
      <c r="D1430"/>
    </row>
    <row r="1431" spans="4:4" x14ac:dyDescent="0.2">
      <c r="D1431"/>
    </row>
    <row r="1432" spans="4:4" x14ac:dyDescent="0.2">
      <c r="D1432"/>
    </row>
    <row r="1433" spans="4:4" x14ac:dyDescent="0.2">
      <c r="D1433"/>
    </row>
    <row r="1434" spans="4:4" x14ac:dyDescent="0.2">
      <c r="D1434"/>
    </row>
    <row r="1435" spans="4:4" x14ac:dyDescent="0.2">
      <c r="D1435"/>
    </row>
    <row r="1436" spans="4:4" x14ac:dyDescent="0.2">
      <c r="D1436"/>
    </row>
    <row r="1437" spans="4:4" x14ac:dyDescent="0.2">
      <c r="D1437"/>
    </row>
    <row r="1438" spans="4:4" x14ac:dyDescent="0.2">
      <c r="D1438"/>
    </row>
    <row r="1439" spans="4:4" x14ac:dyDescent="0.2">
      <c r="D1439"/>
    </row>
    <row r="1440" spans="4:4" x14ac:dyDescent="0.2">
      <c r="D1440"/>
    </row>
    <row r="1441" spans="4:4" x14ac:dyDescent="0.2">
      <c r="D1441"/>
    </row>
    <row r="1442" spans="4:4" x14ac:dyDescent="0.2">
      <c r="D1442"/>
    </row>
    <row r="1443" spans="4:4" x14ac:dyDescent="0.2">
      <c r="D1443"/>
    </row>
    <row r="1444" spans="4:4" x14ac:dyDescent="0.2">
      <c r="D1444"/>
    </row>
    <row r="1445" spans="4:4" x14ac:dyDescent="0.2">
      <c r="D1445"/>
    </row>
    <row r="1446" spans="4:4" x14ac:dyDescent="0.2">
      <c r="D1446"/>
    </row>
    <row r="1447" spans="4:4" x14ac:dyDescent="0.2">
      <c r="D1447"/>
    </row>
    <row r="1448" spans="4:4" x14ac:dyDescent="0.2">
      <c r="D1448"/>
    </row>
    <row r="1449" spans="4:4" x14ac:dyDescent="0.2">
      <c r="D1449"/>
    </row>
    <row r="1450" spans="4:4" x14ac:dyDescent="0.2">
      <c r="D1450"/>
    </row>
    <row r="1451" spans="4:4" x14ac:dyDescent="0.2">
      <c r="D1451"/>
    </row>
    <row r="1452" spans="4:4" x14ac:dyDescent="0.2">
      <c r="D1452"/>
    </row>
    <row r="1453" spans="4:4" x14ac:dyDescent="0.2">
      <c r="D1453"/>
    </row>
    <row r="1454" spans="4:4" x14ac:dyDescent="0.2">
      <c r="D1454"/>
    </row>
    <row r="1455" spans="4:4" x14ac:dyDescent="0.2">
      <c r="D1455"/>
    </row>
    <row r="1456" spans="4:4" x14ac:dyDescent="0.2">
      <c r="D1456"/>
    </row>
    <row r="1457" spans="4:4" x14ac:dyDescent="0.2">
      <c r="D1457"/>
    </row>
    <row r="1458" spans="4:4" x14ac:dyDescent="0.2">
      <c r="D1458"/>
    </row>
    <row r="1459" spans="4:4" x14ac:dyDescent="0.2">
      <c r="D1459"/>
    </row>
    <row r="1460" spans="4:4" x14ac:dyDescent="0.2">
      <c r="D1460"/>
    </row>
    <row r="1461" spans="4:4" x14ac:dyDescent="0.2">
      <c r="D1461"/>
    </row>
    <row r="1462" spans="4:4" x14ac:dyDescent="0.2">
      <c r="D1462"/>
    </row>
    <row r="1463" spans="4:4" x14ac:dyDescent="0.2">
      <c r="D1463"/>
    </row>
    <row r="1464" spans="4:4" x14ac:dyDescent="0.2">
      <c r="D1464"/>
    </row>
    <row r="1465" spans="4:4" x14ac:dyDescent="0.2">
      <c r="D1465"/>
    </row>
    <row r="1466" spans="4:4" x14ac:dyDescent="0.2">
      <c r="D1466"/>
    </row>
    <row r="1467" spans="4:4" x14ac:dyDescent="0.2">
      <c r="D1467"/>
    </row>
    <row r="1468" spans="4:4" x14ac:dyDescent="0.2">
      <c r="D1468"/>
    </row>
    <row r="1469" spans="4:4" x14ac:dyDescent="0.2">
      <c r="D1469"/>
    </row>
    <row r="1470" spans="4:4" x14ac:dyDescent="0.2">
      <c r="D1470"/>
    </row>
    <row r="1471" spans="4:4" x14ac:dyDescent="0.2">
      <c r="D1471"/>
    </row>
    <row r="1472" spans="4:4" x14ac:dyDescent="0.2">
      <c r="D1472"/>
    </row>
    <row r="1473" spans="4:4" x14ac:dyDescent="0.2">
      <c r="D1473"/>
    </row>
    <row r="1474" spans="4:4" x14ac:dyDescent="0.2">
      <c r="D1474"/>
    </row>
    <row r="1475" spans="4:4" x14ac:dyDescent="0.2">
      <c r="D1475"/>
    </row>
    <row r="1476" spans="4:4" x14ac:dyDescent="0.2">
      <c r="D1476"/>
    </row>
    <row r="1477" spans="4:4" x14ac:dyDescent="0.2">
      <c r="D1477"/>
    </row>
    <row r="1478" spans="4:4" x14ac:dyDescent="0.2">
      <c r="D1478"/>
    </row>
    <row r="1479" spans="4:4" x14ac:dyDescent="0.2">
      <c r="D1479"/>
    </row>
    <row r="1480" spans="4:4" x14ac:dyDescent="0.2">
      <c r="D1480"/>
    </row>
    <row r="1481" spans="4:4" x14ac:dyDescent="0.2">
      <c r="D1481"/>
    </row>
    <row r="1482" spans="4:4" x14ac:dyDescent="0.2">
      <c r="D1482"/>
    </row>
    <row r="1483" spans="4:4" x14ac:dyDescent="0.2">
      <c r="D1483"/>
    </row>
    <row r="1484" spans="4:4" x14ac:dyDescent="0.2">
      <c r="D1484"/>
    </row>
    <row r="1485" spans="4:4" x14ac:dyDescent="0.2">
      <c r="D1485"/>
    </row>
    <row r="1486" spans="4:4" x14ac:dyDescent="0.2">
      <c r="D1486"/>
    </row>
    <row r="1487" spans="4:4" x14ac:dyDescent="0.2">
      <c r="D1487"/>
    </row>
    <row r="1488" spans="4:4" x14ac:dyDescent="0.2">
      <c r="D1488"/>
    </row>
    <row r="1489" spans="4:4" x14ac:dyDescent="0.2">
      <c r="D1489"/>
    </row>
    <row r="1490" spans="4:4" x14ac:dyDescent="0.2">
      <c r="D1490"/>
    </row>
    <row r="1491" spans="4:4" x14ac:dyDescent="0.2">
      <c r="D1491"/>
    </row>
    <row r="1492" spans="4:4" x14ac:dyDescent="0.2">
      <c r="D1492"/>
    </row>
    <row r="1493" spans="4:4" x14ac:dyDescent="0.2">
      <c r="D1493"/>
    </row>
    <row r="1494" spans="4:4" x14ac:dyDescent="0.2">
      <c r="D1494"/>
    </row>
    <row r="1495" spans="4:4" x14ac:dyDescent="0.2">
      <c r="D1495"/>
    </row>
    <row r="1496" spans="4:4" x14ac:dyDescent="0.2">
      <c r="D1496"/>
    </row>
    <row r="1497" spans="4:4" x14ac:dyDescent="0.2">
      <c r="D1497"/>
    </row>
    <row r="1498" spans="4:4" x14ac:dyDescent="0.2">
      <c r="D1498"/>
    </row>
    <row r="1499" spans="4:4" x14ac:dyDescent="0.2">
      <c r="D1499"/>
    </row>
    <row r="1500" spans="4:4" x14ac:dyDescent="0.2">
      <c r="D1500"/>
    </row>
    <row r="1501" spans="4:4" x14ac:dyDescent="0.2">
      <c r="D1501"/>
    </row>
    <row r="1502" spans="4:4" x14ac:dyDescent="0.2">
      <c r="D1502"/>
    </row>
    <row r="1503" spans="4:4" x14ac:dyDescent="0.2">
      <c r="D1503"/>
    </row>
    <row r="1504" spans="4:4" x14ac:dyDescent="0.2">
      <c r="D1504"/>
    </row>
    <row r="1505" spans="4:4" x14ac:dyDescent="0.2">
      <c r="D1505"/>
    </row>
    <row r="1506" spans="4:4" x14ac:dyDescent="0.2">
      <c r="D1506"/>
    </row>
    <row r="1507" spans="4:4" x14ac:dyDescent="0.2">
      <c r="D1507"/>
    </row>
    <row r="1508" spans="4:4" x14ac:dyDescent="0.2">
      <c r="D1508"/>
    </row>
    <row r="1509" spans="4:4" x14ac:dyDescent="0.2">
      <c r="D1509"/>
    </row>
    <row r="1510" spans="4:4" x14ac:dyDescent="0.2">
      <c r="D1510"/>
    </row>
    <row r="1511" spans="4:4" x14ac:dyDescent="0.2">
      <c r="D1511"/>
    </row>
    <row r="1512" spans="4:4" x14ac:dyDescent="0.2">
      <c r="D1512"/>
    </row>
    <row r="1513" spans="4:4" x14ac:dyDescent="0.2">
      <c r="D1513"/>
    </row>
    <row r="1514" spans="4:4" x14ac:dyDescent="0.2">
      <c r="D1514"/>
    </row>
    <row r="1515" spans="4:4" x14ac:dyDescent="0.2">
      <c r="D1515"/>
    </row>
    <row r="1516" spans="4:4" x14ac:dyDescent="0.2">
      <c r="D1516"/>
    </row>
    <row r="1517" spans="4:4" x14ac:dyDescent="0.2">
      <c r="D1517"/>
    </row>
    <row r="1518" spans="4:4" x14ac:dyDescent="0.2">
      <c r="D1518"/>
    </row>
    <row r="1519" spans="4:4" x14ac:dyDescent="0.2">
      <c r="D1519"/>
    </row>
    <row r="1520" spans="4:4" x14ac:dyDescent="0.2">
      <c r="D1520"/>
    </row>
    <row r="1521" spans="4:4" x14ac:dyDescent="0.2">
      <c r="D1521"/>
    </row>
    <row r="1522" spans="4:4" x14ac:dyDescent="0.2">
      <c r="D1522"/>
    </row>
    <row r="1523" spans="4:4" x14ac:dyDescent="0.2">
      <c r="D1523"/>
    </row>
    <row r="1524" spans="4:4" x14ac:dyDescent="0.2">
      <c r="D1524"/>
    </row>
    <row r="1525" spans="4:4" x14ac:dyDescent="0.2">
      <c r="D1525"/>
    </row>
    <row r="1526" spans="4:4" x14ac:dyDescent="0.2">
      <c r="D1526"/>
    </row>
    <row r="1527" spans="4:4" x14ac:dyDescent="0.2">
      <c r="D1527"/>
    </row>
    <row r="1528" spans="4:4" x14ac:dyDescent="0.2">
      <c r="D1528"/>
    </row>
    <row r="1529" spans="4:4" x14ac:dyDescent="0.2">
      <c r="D1529"/>
    </row>
    <row r="1530" spans="4:4" x14ac:dyDescent="0.2">
      <c r="D1530"/>
    </row>
    <row r="1531" spans="4:4" x14ac:dyDescent="0.2">
      <c r="D1531"/>
    </row>
    <row r="1532" spans="4:4" x14ac:dyDescent="0.2">
      <c r="D1532"/>
    </row>
    <row r="1533" spans="4:4" x14ac:dyDescent="0.2">
      <c r="D1533"/>
    </row>
    <row r="1534" spans="4:4" x14ac:dyDescent="0.2">
      <c r="D1534"/>
    </row>
    <row r="1535" spans="4:4" x14ac:dyDescent="0.2">
      <c r="D1535"/>
    </row>
    <row r="1536" spans="4:4" x14ac:dyDescent="0.2">
      <c r="D1536"/>
    </row>
    <row r="1537" spans="4:4" x14ac:dyDescent="0.2">
      <c r="D1537"/>
    </row>
    <row r="1538" spans="4:4" x14ac:dyDescent="0.2">
      <c r="D1538"/>
    </row>
    <row r="1539" spans="4:4" x14ac:dyDescent="0.2">
      <c r="D1539"/>
    </row>
    <row r="1540" spans="4:4" x14ac:dyDescent="0.2">
      <c r="D1540"/>
    </row>
    <row r="1541" spans="4:4" x14ac:dyDescent="0.2">
      <c r="D1541"/>
    </row>
    <row r="1542" spans="4:4" x14ac:dyDescent="0.2">
      <c r="D1542"/>
    </row>
    <row r="1543" spans="4:4" x14ac:dyDescent="0.2">
      <c r="D1543"/>
    </row>
    <row r="1544" spans="4:4" x14ac:dyDescent="0.2">
      <c r="D1544"/>
    </row>
    <row r="1545" spans="4:4" x14ac:dyDescent="0.2">
      <c r="D1545"/>
    </row>
    <row r="1546" spans="4:4" x14ac:dyDescent="0.2">
      <c r="D1546"/>
    </row>
    <row r="1547" spans="4:4" x14ac:dyDescent="0.2">
      <c r="D1547"/>
    </row>
    <row r="1548" spans="4:4" x14ac:dyDescent="0.2">
      <c r="D1548"/>
    </row>
    <row r="1549" spans="4:4" x14ac:dyDescent="0.2">
      <c r="D1549"/>
    </row>
    <row r="1550" spans="4:4" x14ac:dyDescent="0.2">
      <c r="D1550"/>
    </row>
    <row r="1551" spans="4:4" x14ac:dyDescent="0.2">
      <c r="D1551"/>
    </row>
    <row r="1552" spans="4:4" x14ac:dyDescent="0.2">
      <c r="D1552"/>
    </row>
    <row r="1553" spans="4:4" x14ac:dyDescent="0.2">
      <c r="D1553"/>
    </row>
    <row r="1554" spans="4:4" x14ac:dyDescent="0.2">
      <c r="D1554"/>
    </row>
    <row r="1555" spans="4:4" x14ac:dyDescent="0.2">
      <c r="D1555"/>
    </row>
    <row r="1556" spans="4:4" x14ac:dyDescent="0.2">
      <c r="D1556"/>
    </row>
    <row r="1557" spans="4:4" x14ac:dyDescent="0.2">
      <c r="D1557"/>
    </row>
    <row r="1558" spans="4:4" x14ac:dyDescent="0.2">
      <c r="D1558"/>
    </row>
    <row r="1559" spans="4:4" x14ac:dyDescent="0.2">
      <c r="D1559"/>
    </row>
    <row r="1560" spans="4:4" x14ac:dyDescent="0.2">
      <c r="D1560"/>
    </row>
    <row r="1561" spans="4:4" x14ac:dyDescent="0.2">
      <c r="D1561"/>
    </row>
    <row r="1562" spans="4:4" x14ac:dyDescent="0.2">
      <c r="D1562"/>
    </row>
    <row r="1563" spans="4:4" x14ac:dyDescent="0.2">
      <c r="D1563"/>
    </row>
    <row r="1564" spans="4:4" x14ac:dyDescent="0.2">
      <c r="D1564"/>
    </row>
    <row r="1565" spans="4:4" x14ac:dyDescent="0.2">
      <c r="D1565"/>
    </row>
    <row r="1566" spans="4:4" x14ac:dyDescent="0.2">
      <c r="D1566"/>
    </row>
    <row r="1567" spans="4:4" x14ac:dyDescent="0.2">
      <c r="D1567"/>
    </row>
    <row r="1568" spans="4:4" x14ac:dyDescent="0.2">
      <c r="D1568"/>
    </row>
    <row r="1569" spans="4:4" x14ac:dyDescent="0.2">
      <c r="D1569"/>
    </row>
    <row r="1570" spans="4:4" x14ac:dyDescent="0.2">
      <c r="D1570"/>
    </row>
    <row r="1571" spans="4:4" x14ac:dyDescent="0.2">
      <c r="D1571"/>
    </row>
    <row r="1572" spans="4:4" x14ac:dyDescent="0.2">
      <c r="D1572"/>
    </row>
    <row r="1573" spans="4:4" x14ac:dyDescent="0.2">
      <c r="D1573"/>
    </row>
    <row r="1574" spans="4:4" x14ac:dyDescent="0.2">
      <c r="D1574"/>
    </row>
    <row r="1575" spans="4:4" x14ac:dyDescent="0.2">
      <c r="D1575"/>
    </row>
    <row r="1576" spans="4:4" x14ac:dyDescent="0.2">
      <c r="D1576"/>
    </row>
    <row r="1577" spans="4:4" x14ac:dyDescent="0.2">
      <c r="D1577"/>
    </row>
    <row r="1578" spans="4:4" x14ac:dyDescent="0.2">
      <c r="D1578"/>
    </row>
    <row r="1579" spans="4:4" x14ac:dyDescent="0.2">
      <c r="D1579"/>
    </row>
    <row r="1580" spans="4:4" x14ac:dyDescent="0.2">
      <c r="D1580"/>
    </row>
    <row r="1581" spans="4:4" x14ac:dyDescent="0.2">
      <c r="D1581"/>
    </row>
    <row r="1582" spans="4:4" x14ac:dyDescent="0.2">
      <c r="D1582"/>
    </row>
    <row r="1583" spans="4:4" x14ac:dyDescent="0.2">
      <c r="D1583"/>
    </row>
    <row r="1584" spans="4:4" x14ac:dyDescent="0.2">
      <c r="D1584"/>
    </row>
    <row r="1585" spans="4:4" x14ac:dyDescent="0.2">
      <c r="D1585"/>
    </row>
    <row r="1586" spans="4:4" x14ac:dyDescent="0.2">
      <c r="D1586"/>
    </row>
    <row r="1587" spans="4:4" x14ac:dyDescent="0.2">
      <c r="D1587"/>
    </row>
    <row r="1588" spans="4:4" x14ac:dyDescent="0.2">
      <c r="D1588"/>
    </row>
    <row r="1589" spans="4:4" x14ac:dyDescent="0.2">
      <c r="D1589"/>
    </row>
    <row r="1590" spans="4:4" x14ac:dyDescent="0.2">
      <c r="D1590"/>
    </row>
    <row r="1591" spans="4:4" x14ac:dyDescent="0.2">
      <c r="D1591"/>
    </row>
    <row r="1592" spans="4:4" x14ac:dyDescent="0.2">
      <c r="D1592"/>
    </row>
    <row r="1593" spans="4:4" x14ac:dyDescent="0.2">
      <c r="D1593"/>
    </row>
    <row r="1594" spans="4:4" x14ac:dyDescent="0.2">
      <c r="D1594"/>
    </row>
    <row r="1595" spans="4:4" x14ac:dyDescent="0.2">
      <c r="D1595"/>
    </row>
    <row r="1596" spans="4:4" x14ac:dyDescent="0.2">
      <c r="D1596"/>
    </row>
    <row r="1597" spans="4:4" x14ac:dyDescent="0.2">
      <c r="D1597"/>
    </row>
    <row r="1598" spans="4:4" x14ac:dyDescent="0.2">
      <c r="D1598"/>
    </row>
    <row r="1599" spans="4:4" x14ac:dyDescent="0.2">
      <c r="D1599"/>
    </row>
    <row r="1600" spans="4:4" x14ac:dyDescent="0.2">
      <c r="D1600"/>
    </row>
    <row r="1601" spans="4:4" x14ac:dyDescent="0.2">
      <c r="D1601"/>
    </row>
    <row r="1602" spans="4:4" x14ac:dyDescent="0.2">
      <c r="D1602"/>
    </row>
    <row r="1603" spans="4:4" x14ac:dyDescent="0.2">
      <c r="D1603"/>
    </row>
    <row r="1604" spans="4:4" x14ac:dyDescent="0.2">
      <c r="D1604"/>
    </row>
    <row r="1605" spans="4:4" x14ac:dyDescent="0.2">
      <c r="D1605"/>
    </row>
    <row r="1606" spans="4:4" x14ac:dyDescent="0.2">
      <c r="D1606"/>
    </row>
    <row r="1607" spans="4:4" x14ac:dyDescent="0.2">
      <c r="D1607"/>
    </row>
    <row r="1608" spans="4:4" x14ac:dyDescent="0.2">
      <c r="D1608"/>
    </row>
    <row r="1609" spans="4:4" x14ac:dyDescent="0.2">
      <c r="D1609"/>
    </row>
    <row r="1610" spans="4:4" x14ac:dyDescent="0.2">
      <c r="D1610"/>
    </row>
    <row r="1611" spans="4:4" x14ac:dyDescent="0.2">
      <c r="D1611"/>
    </row>
    <row r="1612" spans="4:4" x14ac:dyDescent="0.2">
      <c r="D1612"/>
    </row>
    <row r="1613" spans="4:4" x14ac:dyDescent="0.2">
      <c r="D1613"/>
    </row>
    <row r="1614" spans="4:4" x14ac:dyDescent="0.2">
      <c r="D1614"/>
    </row>
    <row r="1615" spans="4:4" x14ac:dyDescent="0.2">
      <c r="D1615"/>
    </row>
    <row r="1616" spans="4:4" x14ac:dyDescent="0.2">
      <c r="D1616"/>
    </row>
    <row r="1617" spans="4:4" x14ac:dyDescent="0.2">
      <c r="D1617"/>
    </row>
    <row r="1618" spans="4:4" x14ac:dyDescent="0.2">
      <c r="D1618"/>
    </row>
    <row r="1619" spans="4:4" x14ac:dyDescent="0.2">
      <c r="D1619"/>
    </row>
    <row r="1620" spans="4:4" x14ac:dyDescent="0.2">
      <c r="D1620"/>
    </row>
    <row r="1621" spans="4:4" x14ac:dyDescent="0.2">
      <c r="D1621"/>
    </row>
    <row r="1622" spans="4:4" x14ac:dyDescent="0.2">
      <c r="D1622"/>
    </row>
    <row r="1623" spans="4:4" x14ac:dyDescent="0.2">
      <c r="D1623"/>
    </row>
    <row r="1624" spans="4:4" x14ac:dyDescent="0.2">
      <c r="D1624"/>
    </row>
    <row r="1625" spans="4:4" x14ac:dyDescent="0.2">
      <c r="D1625"/>
    </row>
    <row r="1626" spans="4:4" x14ac:dyDescent="0.2">
      <c r="D1626"/>
    </row>
    <row r="1627" spans="4:4" x14ac:dyDescent="0.2">
      <c r="D1627"/>
    </row>
    <row r="1628" spans="4:4" x14ac:dyDescent="0.2">
      <c r="D1628"/>
    </row>
    <row r="1629" spans="4:4" x14ac:dyDescent="0.2">
      <c r="D1629"/>
    </row>
    <row r="1630" spans="4:4" x14ac:dyDescent="0.2">
      <c r="D1630"/>
    </row>
    <row r="1631" spans="4:4" x14ac:dyDescent="0.2">
      <c r="D1631"/>
    </row>
    <row r="1632" spans="4:4" x14ac:dyDescent="0.2">
      <c r="D1632"/>
    </row>
    <row r="1633" spans="4:4" x14ac:dyDescent="0.2">
      <c r="D1633"/>
    </row>
    <row r="1634" spans="4:4" x14ac:dyDescent="0.2">
      <c r="D1634"/>
    </row>
    <row r="1635" spans="4:4" x14ac:dyDescent="0.2">
      <c r="D1635"/>
    </row>
    <row r="1636" spans="4:4" x14ac:dyDescent="0.2">
      <c r="D1636"/>
    </row>
    <row r="1637" spans="4:4" x14ac:dyDescent="0.2">
      <c r="D1637"/>
    </row>
    <row r="1638" spans="4:4" x14ac:dyDescent="0.2">
      <c r="D1638"/>
    </row>
    <row r="1639" spans="4:4" x14ac:dyDescent="0.2">
      <c r="D1639"/>
    </row>
    <row r="1640" spans="4:4" x14ac:dyDescent="0.2">
      <c r="D1640"/>
    </row>
    <row r="1641" spans="4:4" x14ac:dyDescent="0.2">
      <c r="D1641"/>
    </row>
    <row r="1642" spans="4:4" x14ac:dyDescent="0.2">
      <c r="D1642"/>
    </row>
    <row r="1643" spans="4:4" x14ac:dyDescent="0.2">
      <c r="D1643"/>
    </row>
    <row r="1644" spans="4:4" x14ac:dyDescent="0.2">
      <c r="D1644"/>
    </row>
    <row r="1645" spans="4:4" x14ac:dyDescent="0.2">
      <c r="D1645"/>
    </row>
    <row r="1646" spans="4:4" x14ac:dyDescent="0.2">
      <c r="D1646"/>
    </row>
    <row r="1647" spans="4:4" x14ac:dyDescent="0.2">
      <c r="D1647"/>
    </row>
    <row r="1648" spans="4:4" x14ac:dyDescent="0.2">
      <c r="D1648"/>
    </row>
    <row r="1649" spans="4:4" x14ac:dyDescent="0.2">
      <c r="D1649"/>
    </row>
    <row r="1650" spans="4:4" x14ac:dyDescent="0.2">
      <c r="D1650"/>
    </row>
    <row r="1651" spans="4:4" x14ac:dyDescent="0.2">
      <c r="D1651"/>
    </row>
    <row r="1652" spans="4:4" x14ac:dyDescent="0.2">
      <c r="D1652"/>
    </row>
    <row r="1653" spans="4:4" x14ac:dyDescent="0.2">
      <c r="D1653"/>
    </row>
    <row r="1654" spans="4:4" x14ac:dyDescent="0.2">
      <c r="D1654"/>
    </row>
    <row r="1655" spans="4:4" x14ac:dyDescent="0.2">
      <c r="D1655"/>
    </row>
    <row r="1656" spans="4:4" x14ac:dyDescent="0.2">
      <c r="D1656"/>
    </row>
    <row r="1657" spans="4:4" x14ac:dyDescent="0.2">
      <c r="D1657"/>
    </row>
    <row r="1658" spans="4:4" x14ac:dyDescent="0.2">
      <c r="D1658"/>
    </row>
    <row r="1659" spans="4:4" x14ac:dyDescent="0.2">
      <c r="D1659"/>
    </row>
    <row r="1660" spans="4:4" x14ac:dyDescent="0.2">
      <c r="D1660"/>
    </row>
    <row r="1661" spans="4:4" x14ac:dyDescent="0.2">
      <c r="D1661"/>
    </row>
    <row r="1662" spans="4:4" x14ac:dyDescent="0.2">
      <c r="D1662"/>
    </row>
    <row r="1663" spans="4:4" x14ac:dyDescent="0.2">
      <c r="D1663"/>
    </row>
    <row r="1664" spans="4:4" x14ac:dyDescent="0.2">
      <c r="D1664"/>
    </row>
    <row r="1665" spans="4:4" x14ac:dyDescent="0.2">
      <c r="D1665"/>
    </row>
    <row r="1666" spans="4:4" x14ac:dyDescent="0.2">
      <c r="D1666"/>
    </row>
    <row r="1667" spans="4:4" x14ac:dyDescent="0.2">
      <c r="D1667"/>
    </row>
    <row r="1668" spans="4:4" x14ac:dyDescent="0.2">
      <c r="D1668"/>
    </row>
    <row r="1669" spans="4:4" x14ac:dyDescent="0.2">
      <c r="D1669"/>
    </row>
    <row r="1670" spans="4:4" x14ac:dyDescent="0.2">
      <c r="D1670"/>
    </row>
    <row r="1671" spans="4:4" x14ac:dyDescent="0.2">
      <c r="D1671"/>
    </row>
    <row r="1672" spans="4:4" x14ac:dyDescent="0.2">
      <c r="D1672"/>
    </row>
    <row r="1673" spans="4:4" x14ac:dyDescent="0.2">
      <c r="D1673"/>
    </row>
    <row r="1674" spans="4:4" x14ac:dyDescent="0.2">
      <c r="D1674"/>
    </row>
    <row r="1675" spans="4:4" x14ac:dyDescent="0.2">
      <c r="D1675"/>
    </row>
    <row r="1676" spans="4:4" x14ac:dyDescent="0.2">
      <c r="D1676"/>
    </row>
    <row r="1677" spans="4:4" x14ac:dyDescent="0.2">
      <c r="D1677"/>
    </row>
    <row r="1678" spans="4:4" x14ac:dyDescent="0.2">
      <c r="D1678"/>
    </row>
    <row r="1679" spans="4:4" x14ac:dyDescent="0.2">
      <c r="D1679"/>
    </row>
    <row r="1680" spans="4:4" x14ac:dyDescent="0.2">
      <c r="D1680"/>
    </row>
    <row r="1681" spans="4:4" x14ac:dyDescent="0.2">
      <c r="D1681"/>
    </row>
    <row r="1682" spans="4:4" x14ac:dyDescent="0.2">
      <c r="D1682"/>
    </row>
    <row r="1683" spans="4:4" x14ac:dyDescent="0.2">
      <c r="D1683"/>
    </row>
    <row r="1684" spans="4:4" x14ac:dyDescent="0.2">
      <c r="D1684"/>
    </row>
    <row r="1685" spans="4:4" x14ac:dyDescent="0.2">
      <c r="D1685"/>
    </row>
    <row r="1686" spans="4:4" x14ac:dyDescent="0.2">
      <c r="D1686"/>
    </row>
    <row r="1687" spans="4:4" x14ac:dyDescent="0.2">
      <c r="D1687"/>
    </row>
    <row r="1688" spans="4:4" x14ac:dyDescent="0.2">
      <c r="D1688"/>
    </row>
    <row r="1689" spans="4:4" x14ac:dyDescent="0.2">
      <c r="D1689"/>
    </row>
    <row r="1690" spans="4:4" x14ac:dyDescent="0.2">
      <c r="D1690"/>
    </row>
    <row r="1691" spans="4:4" x14ac:dyDescent="0.2">
      <c r="D1691"/>
    </row>
    <row r="1692" spans="4:4" x14ac:dyDescent="0.2">
      <c r="D1692"/>
    </row>
    <row r="1693" spans="4:4" x14ac:dyDescent="0.2">
      <c r="D1693"/>
    </row>
    <row r="1694" spans="4:4" x14ac:dyDescent="0.2">
      <c r="D1694"/>
    </row>
    <row r="1695" spans="4:4" x14ac:dyDescent="0.2">
      <c r="D1695"/>
    </row>
    <row r="1696" spans="4:4" x14ac:dyDescent="0.2">
      <c r="D1696"/>
    </row>
    <row r="1697" spans="4:4" x14ac:dyDescent="0.2">
      <c r="D1697"/>
    </row>
    <row r="1698" spans="4:4" x14ac:dyDescent="0.2">
      <c r="D1698"/>
    </row>
    <row r="1699" spans="4:4" x14ac:dyDescent="0.2">
      <c r="D1699"/>
    </row>
    <row r="1700" spans="4:4" x14ac:dyDescent="0.2">
      <c r="D1700"/>
    </row>
    <row r="1701" spans="4:4" x14ac:dyDescent="0.2">
      <c r="D1701"/>
    </row>
    <row r="1702" spans="4:4" x14ac:dyDescent="0.2">
      <c r="D1702"/>
    </row>
    <row r="1703" spans="4:4" x14ac:dyDescent="0.2">
      <c r="D1703"/>
    </row>
    <row r="1704" spans="4:4" x14ac:dyDescent="0.2">
      <c r="D1704"/>
    </row>
    <row r="1705" spans="4:4" x14ac:dyDescent="0.2">
      <c r="D1705"/>
    </row>
    <row r="1706" spans="4:4" x14ac:dyDescent="0.2">
      <c r="D1706"/>
    </row>
    <row r="1707" spans="4:4" x14ac:dyDescent="0.2">
      <c r="D1707"/>
    </row>
    <row r="1708" spans="4:4" x14ac:dyDescent="0.2">
      <c r="D1708"/>
    </row>
    <row r="1709" spans="4:4" x14ac:dyDescent="0.2">
      <c r="D1709"/>
    </row>
    <row r="1710" spans="4:4" x14ac:dyDescent="0.2">
      <c r="D1710"/>
    </row>
    <row r="1711" spans="4:4" x14ac:dyDescent="0.2">
      <c r="D1711"/>
    </row>
    <row r="1712" spans="4:4" x14ac:dyDescent="0.2">
      <c r="D1712"/>
    </row>
    <row r="1713" spans="4:4" x14ac:dyDescent="0.2">
      <c r="D1713"/>
    </row>
    <row r="1714" spans="4:4" x14ac:dyDescent="0.2">
      <c r="D1714"/>
    </row>
    <row r="1715" spans="4:4" x14ac:dyDescent="0.2">
      <c r="D1715"/>
    </row>
    <row r="1716" spans="4:4" x14ac:dyDescent="0.2">
      <c r="D1716"/>
    </row>
    <row r="1717" spans="4:4" x14ac:dyDescent="0.2">
      <c r="D1717"/>
    </row>
    <row r="1718" spans="4:4" x14ac:dyDescent="0.2">
      <c r="D1718"/>
    </row>
    <row r="1719" spans="4:4" x14ac:dyDescent="0.2">
      <c r="D1719"/>
    </row>
    <row r="1720" spans="4:4" x14ac:dyDescent="0.2">
      <c r="D1720"/>
    </row>
    <row r="1721" spans="4:4" x14ac:dyDescent="0.2">
      <c r="D1721"/>
    </row>
    <row r="1722" spans="4:4" x14ac:dyDescent="0.2">
      <c r="D1722"/>
    </row>
    <row r="1723" spans="4:4" x14ac:dyDescent="0.2">
      <c r="D1723"/>
    </row>
    <row r="1724" spans="4:4" x14ac:dyDescent="0.2">
      <c r="D1724"/>
    </row>
    <row r="1725" spans="4:4" x14ac:dyDescent="0.2">
      <c r="D1725"/>
    </row>
    <row r="1726" spans="4:4" x14ac:dyDescent="0.2">
      <c r="D1726"/>
    </row>
    <row r="1727" spans="4:4" x14ac:dyDescent="0.2">
      <c r="D1727"/>
    </row>
    <row r="1728" spans="4:4" x14ac:dyDescent="0.2">
      <c r="D1728"/>
    </row>
    <row r="1729" spans="4:4" x14ac:dyDescent="0.2">
      <c r="D1729"/>
    </row>
    <row r="1730" spans="4:4" x14ac:dyDescent="0.2">
      <c r="D1730"/>
    </row>
    <row r="1731" spans="4:4" x14ac:dyDescent="0.2">
      <c r="D1731"/>
    </row>
    <row r="1732" spans="4:4" x14ac:dyDescent="0.2">
      <c r="D1732"/>
    </row>
    <row r="1733" spans="4:4" x14ac:dyDescent="0.2">
      <c r="D1733"/>
    </row>
    <row r="1734" spans="4:4" x14ac:dyDescent="0.2">
      <c r="D1734"/>
    </row>
    <row r="1735" spans="4:4" x14ac:dyDescent="0.2">
      <c r="D1735"/>
    </row>
    <row r="1736" spans="4:4" x14ac:dyDescent="0.2">
      <c r="D1736"/>
    </row>
    <row r="1737" spans="4:4" x14ac:dyDescent="0.2">
      <c r="D1737"/>
    </row>
    <row r="1738" spans="4:4" x14ac:dyDescent="0.2">
      <c r="D1738"/>
    </row>
    <row r="1739" spans="4:4" x14ac:dyDescent="0.2">
      <c r="D1739"/>
    </row>
    <row r="1740" spans="4:4" x14ac:dyDescent="0.2">
      <c r="D1740"/>
    </row>
    <row r="1741" spans="4:4" x14ac:dyDescent="0.2">
      <c r="D1741"/>
    </row>
    <row r="1742" spans="4:4" x14ac:dyDescent="0.2">
      <c r="D1742"/>
    </row>
    <row r="1743" spans="4:4" x14ac:dyDescent="0.2">
      <c r="D1743"/>
    </row>
    <row r="1744" spans="4:4" x14ac:dyDescent="0.2">
      <c r="D1744"/>
    </row>
    <row r="1745" spans="4:4" x14ac:dyDescent="0.2">
      <c r="D1745"/>
    </row>
    <row r="1746" spans="4:4" x14ac:dyDescent="0.2">
      <c r="D1746"/>
    </row>
    <row r="1747" spans="4:4" x14ac:dyDescent="0.2">
      <c r="D1747"/>
    </row>
    <row r="1748" spans="4:4" x14ac:dyDescent="0.2">
      <c r="D1748"/>
    </row>
    <row r="1749" spans="4:4" x14ac:dyDescent="0.2">
      <c r="D1749"/>
    </row>
    <row r="1750" spans="4:4" x14ac:dyDescent="0.2">
      <c r="D1750"/>
    </row>
    <row r="1751" spans="4:4" x14ac:dyDescent="0.2">
      <c r="D1751"/>
    </row>
    <row r="1752" spans="4:4" x14ac:dyDescent="0.2">
      <c r="D1752"/>
    </row>
    <row r="1753" spans="4:4" x14ac:dyDescent="0.2">
      <c r="D1753"/>
    </row>
    <row r="1754" spans="4:4" x14ac:dyDescent="0.2">
      <c r="D1754"/>
    </row>
    <row r="1755" spans="4:4" x14ac:dyDescent="0.2">
      <c r="D1755"/>
    </row>
    <row r="1756" spans="4:4" x14ac:dyDescent="0.2">
      <c r="D1756"/>
    </row>
    <row r="1757" spans="4:4" x14ac:dyDescent="0.2">
      <c r="D1757"/>
    </row>
    <row r="1758" spans="4:4" x14ac:dyDescent="0.2">
      <c r="D1758"/>
    </row>
    <row r="1759" spans="4:4" x14ac:dyDescent="0.2">
      <c r="D1759"/>
    </row>
    <row r="1760" spans="4:4" x14ac:dyDescent="0.2">
      <c r="D1760"/>
    </row>
    <row r="1761" spans="4:4" x14ac:dyDescent="0.2">
      <c r="D1761"/>
    </row>
    <row r="1762" spans="4:4" x14ac:dyDescent="0.2">
      <c r="D1762"/>
    </row>
    <row r="1763" spans="4:4" x14ac:dyDescent="0.2">
      <c r="D1763"/>
    </row>
    <row r="1764" spans="4:4" x14ac:dyDescent="0.2">
      <c r="D1764"/>
    </row>
    <row r="1765" spans="4:4" x14ac:dyDescent="0.2">
      <c r="D1765"/>
    </row>
    <row r="1766" spans="4:4" x14ac:dyDescent="0.2">
      <c r="D1766"/>
    </row>
    <row r="1767" spans="4:4" x14ac:dyDescent="0.2">
      <c r="D1767"/>
    </row>
    <row r="1768" spans="4:4" x14ac:dyDescent="0.2">
      <c r="D1768"/>
    </row>
    <row r="1769" spans="4:4" x14ac:dyDescent="0.2">
      <c r="D1769"/>
    </row>
    <row r="1770" spans="4:4" x14ac:dyDescent="0.2">
      <c r="D1770"/>
    </row>
    <row r="1771" spans="4:4" x14ac:dyDescent="0.2">
      <c r="D1771"/>
    </row>
    <row r="1772" spans="4:4" x14ac:dyDescent="0.2">
      <c r="D1772"/>
    </row>
    <row r="1773" spans="4:4" x14ac:dyDescent="0.2">
      <c r="D1773"/>
    </row>
    <row r="1774" spans="4:4" x14ac:dyDescent="0.2">
      <c r="D1774"/>
    </row>
    <row r="1775" spans="4:4" x14ac:dyDescent="0.2">
      <c r="D1775"/>
    </row>
    <row r="1776" spans="4:4" x14ac:dyDescent="0.2">
      <c r="D1776"/>
    </row>
    <row r="1777" spans="4:4" x14ac:dyDescent="0.2">
      <c r="D1777"/>
    </row>
    <row r="1778" spans="4:4" x14ac:dyDescent="0.2">
      <c r="D1778"/>
    </row>
    <row r="1779" spans="4:4" x14ac:dyDescent="0.2">
      <c r="D1779"/>
    </row>
    <row r="1780" spans="4:4" x14ac:dyDescent="0.2">
      <c r="D1780"/>
    </row>
    <row r="1781" spans="4:4" x14ac:dyDescent="0.2">
      <c r="D1781"/>
    </row>
    <row r="1782" spans="4:4" x14ac:dyDescent="0.2">
      <c r="D1782"/>
    </row>
    <row r="1783" spans="4:4" x14ac:dyDescent="0.2">
      <c r="D1783"/>
    </row>
    <row r="1784" spans="4:4" x14ac:dyDescent="0.2">
      <c r="D1784"/>
    </row>
    <row r="1785" spans="4:4" x14ac:dyDescent="0.2">
      <c r="D1785"/>
    </row>
    <row r="1786" spans="4:4" x14ac:dyDescent="0.2">
      <c r="D1786"/>
    </row>
    <row r="1787" spans="4:4" x14ac:dyDescent="0.2">
      <c r="D1787"/>
    </row>
    <row r="1788" spans="4:4" x14ac:dyDescent="0.2">
      <c r="D1788"/>
    </row>
    <row r="1789" spans="4:4" x14ac:dyDescent="0.2">
      <c r="D1789"/>
    </row>
    <row r="1790" spans="4:4" x14ac:dyDescent="0.2">
      <c r="D1790"/>
    </row>
    <row r="1791" spans="4:4" x14ac:dyDescent="0.2">
      <c r="D1791"/>
    </row>
    <row r="1792" spans="4:4" x14ac:dyDescent="0.2">
      <c r="D1792"/>
    </row>
    <row r="1793" spans="4:4" x14ac:dyDescent="0.2">
      <c r="D1793"/>
    </row>
    <row r="1794" spans="4:4" x14ac:dyDescent="0.2">
      <c r="D1794"/>
    </row>
    <row r="1795" spans="4:4" x14ac:dyDescent="0.2">
      <c r="D1795"/>
    </row>
    <row r="1796" spans="4:4" x14ac:dyDescent="0.2">
      <c r="D1796"/>
    </row>
    <row r="1797" spans="4:4" x14ac:dyDescent="0.2">
      <c r="D1797"/>
    </row>
    <row r="1798" spans="4:4" x14ac:dyDescent="0.2">
      <c r="D1798"/>
    </row>
    <row r="1799" spans="4:4" x14ac:dyDescent="0.2">
      <c r="D1799"/>
    </row>
    <row r="1800" spans="4:4" x14ac:dyDescent="0.2">
      <c r="D1800"/>
    </row>
    <row r="1801" spans="4:4" x14ac:dyDescent="0.2">
      <c r="D1801"/>
    </row>
    <row r="1802" spans="4:4" x14ac:dyDescent="0.2">
      <c r="D1802"/>
    </row>
    <row r="1803" spans="4:4" x14ac:dyDescent="0.2">
      <c r="D1803"/>
    </row>
    <row r="1804" spans="4:4" x14ac:dyDescent="0.2">
      <c r="D1804"/>
    </row>
    <row r="1805" spans="4:4" x14ac:dyDescent="0.2">
      <c r="D1805"/>
    </row>
    <row r="1806" spans="4:4" x14ac:dyDescent="0.2">
      <c r="D1806"/>
    </row>
    <row r="1807" spans="4:4" x14ac:dyDescent="0.2">
      <c r="D1807"/>
    </row>
    <row r="1808" spans="4:4" x14ac:dyDescent="0.2">
      <c r="D1808"/>
    </row>
    <row r="1809" spans="4:4" x14ac:dyDescent="0.2">
      <c r="D1809"/>
    </row>
    <row r="1810" spans="4:4" x14ac:dyDescent="0.2">
      <c r="D1810"/>
    </row>
    <row r="1811" spans="4:4" x14ac:dyDescent="0.2">
      <c r="D1811"/>
    </row>
    <row r="1812" spans="4:4" x14ac:dyDescent="0.2">
      <c r="D1812"/>
    </row>
    <row r="1813" spans="4:4" x14ac:dyDescent="0.2">
      <c r="D1813"/>
    </row>
    <row r="1814" spans="4:4" x14ac:dyDescent="0.2">
      <c r="D1814"/>
    </row>
    <row r="1815" spans="4:4" x14ac:dyDescent="0.2">
      <c r="D1815"/>
    </row>
    <row r="1816" spans="4:4" x14ac:dyDescent="0.2">
      <c r="D1816"/>
    </row>
    <row r="1817" spans="4:4" x14ac:dyDescent="0.2">
      <c r="D1817"/>
    </row>
    <row r="1818" spans="4:4" x14ac:dyDescent="0.2">
      <c r="D1818"/>
    </row>
    <row r="1819" spans="4:4" x14ac:dyDescent="0.2">
      <c r="D1819"/>
    </row>
    <row r="1820" spans="4:4" x14ac:dyDescent="0.2">
      <c r="D1820"/>
    </row>
    <row r="1821" spans="4:4" x14ac:dyDescent="0.2">
      <c r="D1821"/>
    </row>
    <row r="1822" spans="4:4" x14ac:dyDescent="0.2">
      <c r="D1822"/>
    </row>
  </sheetData>
  <sheetProtection formatCells="0" formatColumns="0" formatRows="0" insertColumns="0" insertRows="0" insertHyperlinks="0" deleteColumns="0" deleteRows="0" sort="0" autoFilter="0" pivotTables="0"/>
  <mergeCells count="223">
    <mergeCell ref="B4:D4"/>
    <mergeCell ref="E4:G4"/>
    <mergeCell ref="H4:J4"/>
    <mergeCell ref="K4:M4"/>
    <mergeCell ref="N4:P4"/>
    <mergeCell ref="Z4:AB4"/>
    <mergeCell ref="AC4:AE4"/>
    <mergeCell ref="AF4:AH4"/>
    <mergeCell ref="AI4:AK4"/>
    <mergeCell ref="Q4:S4"/>
    <mergeCell ref="T4:V4"/>
    <mergeCell ref="W4:Y4"/>
    <mergeCell ref="AO371:AQ371"/>
    <mergeCell ref="AS371:AT371"/>
    <mergeCell ref="AU371:AV371"/>
    <mergeCell ref="AO374:AQ374"/>
    <mergeCell ref="AS374:AT374"/>
    <mergeCell ref="AU374:AV374"/>
    <mergeCell ref="AO372:AQ372"/>
    <mergeCell ref="AS372:AT372"/>
    <mergeCell ref="AU372:AV372"/>
    <mergeCell ref="AO373:AQ373"/>
    <mergeCell ref="AS373:AT373"/>
    <mergeCell ref="AU373:AV373"/>
    <mergeCell ref="AO375:AQ375"/>
    <mergeCell ref="AS375:AT375"/>
    <mergeCell ref="AU375:AV375"/>
    <mergeCell ref="AO376:AQ376"/>
    <mergeCell ref="AS376:AT376"/>
    <mergeCell ref="AU376:AV376"/>
    <mergeCell ref="AO379:AQ379"/>
    <mergeCell ref="AS379:AT379"/>
    <mergeCell ref="AU379:AV379"/>
    <mergeCell ref="AO377:AQ377"/>
    <mergeCell ref="AS377:AT377"/>
    <mergeCell ref="AU377:AV377"/>
    <mergeCell ref="AO378:AQ378"/>
    <mergeCell ref="AS378:AT378"/>
    <mergeCell ref="AU378:AV378"/>
    <mergeCell ref="AO380:AQ380"/>
    <mergeCell ref="AS380:AT380"/>
    <mergeCell ref="AU380:AV380"/>
    <mergeCell ref="AO381:AQ381"/>
    <mergeCell ref="AS381:AT381"/>
    <mergeCell ref="AU381:AV381"/>
    <mergeCell ref="AO382:AQ382"/>
    <mergeCell ref="AS382:AT382"/>
    <mergeCell ref="AU382:AV382"/>
    <mergeCell ref="AO383:AQ383"/>
    <mergeCell ref="AS383:AT383"/>
    <mergeCell ref="AU383:AV383"/>
    <mergeCell ref="AO384:AQ384"/>
    <mergeCell ref="AS384:AT384"/>
    <mergeCell ref="AU384:AV384"/>
    <mergeCell ref="AO385:AQ385"/>
    <mergeCell ref="AS385:AT385"/>
    <mergeCell ref="AU385:AV385"/>
    <mergeCell ref="E371:F371"/>
    <mergeCell ref="G371:H371"/>
    <mergeCell ref="I371:J371"/>
    <mergeCell ref="K371:L371"/>
    <mergeCell ref="M371:N371"/>
    <mergeCell ref="O371:P371"/>
    <mergeCell ref="Q371:R371"/>
    <mergeCell ref="B372:D372"/>
    <mergeCell ref="E372:F372"/>
    <mergeCell ref="G372:H372"/>
    <mergeCell ref="I372:J372"/>
    <mergeCell ref="K372:L372"/>
    <mergeCell ref="M372:N372"/>
    <mergeCell ref="O372:P372"/>
    <mergeCell ref="Q372:R372"/>
    <mergeCell ref="E376:F376"/>
    <mergeCell ref="G376:H376"/>
    <mergeCell ref="I376:J376"/>
    <mergeCell ref="K376:L376"/>
    <mergeCell ref="M376:N376"/>
    <mergeCell ref="O376:P376"/>
    <mergeCell ref="Q376:R376"/>
    <mergeCell ref="B373:D373"/>
    <mergeCell ref="E373:F373"/>
    <mergeCell ref="G373:H373"/>
    <mergeCell ref="I373:J373"/>
    <mergeCell ref="K373:L373"/>
    <mergeCell ref="M373:N373"/>
    <mergeCell ref="O373:P373"/>
    <mergeCell ref="Q373:R373"/>
    <mergeCell ref="B374:D374"/>
    <mergeCell ref="E374:F374"/>
    <mergeCell ref="G374:H374"/>
    <mergeCell ref="I374:J374"/>
    <mergeCell ref="K374:L374"/>
    <mergeCell ref="M374:N374"/>
    <mergeCell ref="O374:P374"/>
    <mergeCell ref="Q374:R374"/>
    <mergeCell ref="B377:D377"/>
    <mergeCell ref="E377:F377"/>
    <mergeCell ref="G375:H375"/>
    <mergeCell ref="I377:J377"/>
    <mergeCell ref="K377:L377"/>
    <mergeCell ref="M377:N377"/>
    <mergeCell ref="O377:P377"/>
    <mergeCell ref="Q377:R377"/>
    <mergeCell ref="B378:D378"/>
    <mergeCell ref="E378:F378"/>
    <mergeCell ref="G378:H378"/>
    <mergeCell ref="I378:J378"/>
    <mergeCell ref="K378:L378"/>
    <mergeCell ref="M378:N378"/>
    <mergeCell ref="O378:P378"/>
    <mergeCell ref="Q378:R378"/>
    <mergeCell ref="B375:D375"/>
    <mergeCell ref="E375:F375"/>
    <mergeCell ref="I375:J375"/>
    <mergeCell ref="K375:L375"/>
    <mergeCell ref="M375:N375"/>
    <mergeCell ref="O375:P375"/>
    <mergeCell ref="Q375:R375"/>
    <mergeCell ref="B376:D376"/>
    <mergeCell ref="B379:D379"/>
    <mergeCell ref="E379:F379"/>
    <mergeCell ref="G379:H379"/>
    <mergeCell ref="I379:J379"/>
    <mergeCell ref="K379:L379"/>
    <mergeCell ref="M379:N379"/>
    <mergeCell ref="O379:P379"/>
    <mergeCell ref="Q379:R379"/>
    <mergeCell ref="B380:D380"/>
    <mergeCell ref="E380:F380"/>
    <mergeCell ref="G380:H380"/>
    <mergeCell ref="I380:J380"/>
    <mergeCell ref="K380:L380"/>
    <mergeCell ref="M380:N380"/>
    <mergeCell ref="O380:P380"/>
    <mergeCell ref="Q380:R380"/>
    <mergeCell ref="B381:D381"/>
    <mergeCell ref="E381:F381"/>
    <mergeCell ref="G381:H381"/>
    <mergeCell ref="I381:J381"/>
    <mergeCell ref="K381:L381"/>
    <mergeCell ref="M381:N381"/>
    <mergeCell ref="O381:P381"/>
    <mergeCell ref="Q381:R381"/>
    <mergeCell ref="B382:D382"/>
    <mergeCell ref="E382:F382"/>
    <mergeCell ref="G382:H382"/>
    <mergeCell ref="I382:J382"/>
    <mergeCell ref="K382:L382"/>
    <mergeCell ref="M382:N382"/>
    <mergeCell ref="O382:P382"/>
    <mergeCell ref="Q382:R382"/>
    <mergeCell ref="B383:D383"/>
    <mergeCell ref="E383:F383"/>
    <mergeCell ref="G383:H383"/>
    <mergeCell ref="I383:J383"/>
    <mergeCell ref="K383:L383"/>
    <mergeCell ref="M383:N383"/>
    <mergeCell ref="O383:P383"/>
    <mergeCell ref="Q383:R383"/>
    <mergeCell ref="B384:D384"/>
    <mergeCell ref="E384:F384"/>
    <mergeCell ref="G384:H384"/>
    <mergeCell ref="I384:J384"/>
    <mergeCell ref="K384:L384"/>
    <mergeCell ref="M384:N384"/>
    <mergeCell ref="O384:P384"/>
    <mergeCell ref="Q384:R384"/>
    <mergeCell ref="B385:D385"/>
    <mergeCell ref="E385:F385"/>
    <mergeCell ref="G385:H385"/>
    <mergeCell ref="I385:J385"/>
    <mergeCell ref="K385:L385"/>
    <mergeCell ref="M385:N385"/>
    <mergeCell ref="O385:P385"/>
    <mergeCell ref="Q385:R385"/>
    <mergeCell ref="B386:D386"/>
    <mergeCell ref="E386:F386"/>
    <mergeCell ref="G386:H386"/>
    <mergeCell ref="I386:J386"/>
    <mergeCell ref="K386:L386"/>
    <mergeCell ref="M386:N386"/>
    <mergeCell ref="O386:P386"/>
    <mergeCell ref="Q386:R386"/>
    <mergeCell ref="Z1:AB1"/>
    <mergeCell ref="Z2:AB2"/>
    <mergeCell ref="AN1:AQ1"/>
    <mergeCell ref="AR1:AV1"/>
    <mergeCell ref="B1:D1"/>
    <mergeCell ref="E1:G1"/>
    <mergeCell ref="H1:J1"/>
    <mergeCell ref="K1:M1"/>
    <mergeCell ref="N1:P1"/>
    <mergeCell ref="Q1:S1"/>
    <mergeCell ref="T1:V1"/>
    <mergeCell ref="W1:Y1"/>
    <mergeCell ref="AI1:AK1"/>
    <mergeCell ref="AC1:AE1"/>
    <mergeCell ref="AF1:AH1"/>
    <mergeCell ref="AN2:AQ2"/>
    <mergeCell ref="AR2:AV2"/>
    <mergeCell ref="AC2:AE2"/>
    <mergeCell ref="AF2:AH2"/>
    <mergeCell ref="AI2:AK2"/>
    <mergeCell ref="AC3:AE3"/>
    <mergeCell ref="AF3:AH3"/>
    <mergeCell ref="AI3:AK3"/>
    <mergeCell ref="B2:D2"/>
    <mergeCell ref="E2:G2"/>
    <mergeCell ref="H2:J2"/>
    <mergeCell ref="K2:M2"/>
    <mergeCell ref="N2:P2"/>
    <mergeCell ref="Q2:S2"/>
    <mergeCell ref="T2:V2"/>
    <mergeCell ref="B3:D3"/>
    <mergeCell ref="E3:G3"/>
    <mergeCell ref="H3:J3"/>
    <mergeCell ref="K3:M3"/>
    <mergeCell ref="N3:P3"/>
    <mergeCell ref="Q3:S3"/>
    <mergeCell ref="T3:V3"/>
    <mergeCell ref="W3:Y3"/>
    <mergeCell ref="Z3:AB3"/>
    <mergeCell ref="W2:Y2"/>
  </mergeCells>
  <phoneticPr fontId="27" type="noConversion"/>
  <printOptions horizontalCentered="1" verticalCentered="1"/>
  <pageMargins left="0" right="0" top="0" bottom="0" header="0.3" footer="0.3"/>
  <pageSetup scale="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89993-B6C7-4B29-9C35-9413841998E8}">
  <sheetPr>
    <tabColor rgb="FFC00000"/>
  </sheetPr>
  <dimension ref="A1:L14"/>
  <sheetViews>
    <sheetView workbookViewId="0">
      <selection activeCell="H4" sqref="H4"/>
    </sheetView>
  </sheetViews>
  <sheetFormatPr baseColWidth="10" defaultColWidth="8.83203125" defaultRowHeight="15" x14ac:dyDescent="0.2"/>
  <cols>
    <col min="2" max="2" width="18.33203125" customWidth="1"/>
    <col min="3" max="3" width="14.1640625" customWidth="1"/>
    <col min="4" max="4" width="14.5" customWidth="1"/>
    <col min="5" max="5" width="10.5" customWidth="1"/>
    <col min="8" max="8" width="12" customWidth="1"/>
    <col min="9" max="9" width="14.6640625" customWidth="1"/>
    <col min="10" max="11" width="12.83203125" customWidth="1"/>
    <col min="12" max="12" width="21" customWidth="1"/>
  </cols>
  <sheetData>
    <row r="1" spans="1:12" ht="35" thickBot="1" x14ac:dyDescent="0.25">
      <c r="A1" s="1027" t="s">
        <v>339</v>
      </c>
      <c r="B1" s="1028"/>
      <c r="C1" s="1028"/>
      <c r="D1" s="1029"/>
      <c r="E1" s="1028"/>
      <c r="F1" s="1029"/>
      <c r="G1" s="1028"/>
      <c r="H1" s="1029"/>
      <c r="I1" s="1028"/>
      <c r="J1" s="1028"/>
      <c r="K1" s="1028"/>
      <c r="L1" s="1030"/>
    </row>
    <row r="2" spans="1:12" ht="41" thickBot="1" x14ac:dyDescent="0.25">
      <c r="A2" s="579" t="s">
        <v>340</v>
      </c>
      <c r="B2" s="283" t="s">
        <v>341</v>
      </c>
      <c r="C2" s="283" t="s">
        <v>342</v>
      </c>
      <c r="D2" s="284" t="s">
        <v>343</v>
      </c>
      <c r="E2" s="285" t="s">
        <v>344</v>
      </c>
      <c r="F2" s="286" t="s">
        <v>344</v>
      </c>
      <c r="G2" s="285" t="s">
        <v>344</v>
      </c>
      <c r="H2" s="287" t="s">
        <v>345</v>
      </c>
      <c r="I2" s="283" t="s">
        <v>346</v>
      </c>
      <c r="J2" s="583" t="s">
        <v>347</v>
      </c>
      <c r="K2" s="579" t="s">
        <v>348</v>
      </c>
      <c r="L2" s="578" t="s">
        <v>349</v>
      </c>
    </row>
    <row r="3" spans="1:12" ht="19" x14ac:dyDescent="0.2">
      <c r="A3" s="580">
        <v>601</v>
      </c>
      <c r="B3" s="908" t="s">
        <v>350</v>
      </c>
      <c r="C3" s="909"/>
      <c r="D3" s="910">
        <v>45582</v>
      </c>
      <c r="E3" s="911" t="s">
        <v>351</v>
      </c>
      <c r="F3" s="912"/>
      <c r="G3" s="909"/>
      <c r="H3" s="910">
        <v>45694</v>
      </c>
      <c r="I3" s="913">
        <v>45814</v>
      </c>
      <c r="J3" s="910">
        <v>45694</v>
      </c>
      <c r="K3" s="909"/>
      <c r="L3" s="914"/>
    </row>
    <row r="4" spans="1:12" ht="19" x14ac:dyDescent="0.2">
      <c r="A4" s="581">
        <v>602</v>
      </c>
      <c r="B4" s="915" t="s">
        <v>350</v>
      </c>
      <c r="C4" s="916">
        <v>41279596</v>
      </c>
      <c r="D4" s="917">
        <v>45691</v>
      </c>
      <c r="E4" s="918" t="s">
        <v>352</v>
      </c>
      <c r="F4" s="911" t="s">
        <v>351</v>
      </c>
      <c r="G4" s="916"/>
      <c r="H4" s="910">
        <v>45694</v>
      </c>
      <c r="I4" s="920">
        <v>45814</v>
      </c>
      <c r="J4" s="917">
        <v>45691</v>
      </c>
      <c r="K4" s="916"/>
      <c r="L4" s="921"/>
    </row>
    <row r="5" spans="1:12" ht="19" x14ac:dyDescent="0.2">
      <c r="A5" s="580">
        <v>603</v>
      </c>
      <c r="B5" s="915" t="s">
        <v>350</v>
      </c>
      <c r="C5" s="916">
        <v>41279591</v>
      </c>
      <c r="D5" s="917">
        <v>45655</v>
      </c>
      <c r="E5" s="916"/>
      <c r="F5" s="919"/>
      <c r="G5" s="916"/>
      <c r="H5" s="919"/>
      <c r="I5" s="920"/>
      <c r="J5" s="919"/>
      <c r="K5" s="916"/>
      <c r="L5" s="921"/>
    </row>
    <row r="6" spans="1:12" ht="19" x14ac:dyDescent="0.2">
      <c r="A6" s="581">
        <v>604</v>
      </c>
      <c r="B6" s="915" t="s">
        <v>350</v>
      </c>
      <c r="C6" s="916">
        <v>41279598</v>
      </c>
      <c r="D6" s="917">
        <v>45820</v>
      </c>
      <c r="E6" s="916"/>
      <c r="F6" s="919"/>
      <c r="G6" s="916"/>
      <c r="H6" s="919"/>
      <c r="I6" s="920"/>
      <c r="J6" s="919"/>
      <c r="K6" s="916"/>
      <c r="L6" s="921"/>
    </row>
    <row r="7" spans="1:12" ht="19" x14ac:dyDescent="0.2">
      <c r="A7" s="580">
        <v>605</v>
      </c>
      <c r="B7" s="915" t="s">
        <v>350</v>
      </c>
      <c r="C7" s="916">
        <v>41331588</v>
      </c>
      <c r="D7" s="917">
        <v>45897</v>
      </c>
      <c r="E7" s="916"/>
      <c r="F7" s="919"/>
      <c r="G7" s="916"/>
      <c r="H7" s="919"/>
      <c r="I7" s="920"/>
      <c r="J7" s="919"/>
      <c r="K7" s="916"/>
      <c r="L7" s="921"/>
    </row>
    <row r="8" spans="1:12" ht="19" x14ac:dyDescent="0.2">
      <c r="A8" s="581">
        <v>606</v>
      </c>
      <c r="B8" s="915" t="s">
        <v>350</v>
      </c>
      <c r="C8" s="916"/>
      <c r="D8" s="917"/>
      <c r="E8" s="916"/>
      <c r="F8" s="919"/>
      <c r="G8" s="916"/>
      <c r="H8" s="919"/>
      <c r="I8" s="920"/>
      <c r="J8" s="919"/>
      <c r="K8" s="916"/>
      <c r="L8" s="921"/>
    </row>
    <row r="9" spans="1:12" ht="19" x14ac:dyDescent="0.2">
      <c r="A9" s="580">
        <v>607</v>
      </c>
      <c r="B9" s="915" t="s">
        <v>350</v>
      </c>
      <c r="C9" s="916"/>
      <c r="D9" s="917"/>
      <c r="E9" s="916"/>
      <c r="F9" s="919"/>
      <c r="G9" s="916"/>
      <c r="H9" s="919"/>
      <c r="I9" s="920"/>
      <c r="J9" s="919"/>
      <c r="K9" s="916"/>
      <c r="L9" s="921"/>
    </row>
    <row r="10" spans="1:12" ht="19" x14ac:dyDescent="0.2">
      <c r="A10" s="581">
        <v>608</v>
      </c>
      <c r="B10" s="915" t="s">
        <v>350</v>
      </c>
      <c r="C10" s="916"/>
      <c r="D10" s="917"/>
      <c r="E10" s="916"/>
      <c r="F10" s="919"/>
      <c r="G10" s="916"/>
      <c r="H10" s="919"/>
      <c r="I10" s="920"/>
      <c r="J10" s="919"/>
      <c r="K10" s="916"/>
      <c r="L10" s="921"/>
    </row>
    <row r="11" spans="1:12" ht="19" x14ac:dyDescent="0.2">
      <c r="A11" s="580">
        <v>609</v>
      </c>
      <c r="B11" s="915" t="s">
        <v>350</v>
      </c>
      <c r="C11" s="916"/>
      <c r="D11" s="917"/>
      <c r="E11" s="916"/>
      <c r="F11" s="919"/>
      <c r="G11" s="916"/>
      <c r="H11" s="919"/>
      <c r="I11" s="920"/>
      <c r="J11" s="919"/>
      <c r="K11" s="916"/>
      <c r="L11" s="921"/>
    </row>
    <row r="12" spans="1:12" ht="19" x14ac:dyDescent="0.2">
      <c r="A12" s="581">
        <v>610</v>
      </c>
      <c r="B12" s="915" t="s">
        <v>350</v>
      </c>
      <c r="C12" s="916"/>
      <c r="D12" s="917"/>
      <c r="E12" s="916"/>
      <c r="F12" s="919"/>
      <c r="G12" s="916"/>
      <c r="H12" s="919"/>
      <c r="I12" s="920"/>
      <c r="J12" s="919"/>
      <c r="K12" s="916"/>
      <c r="L12" s="921"/>
    </row>
    <row r="13" spans="1:12" ht="19" x14ac:dyDescent="0.2">
      <c r="A13" s="580">
        <v>611</v>
      </c>
      <c r="B13" s="915" t="s">
        <v>350</v>
      </c>
      <c r="C13" s="916"/>
      <c r="D13" s="917"/>
      <c r="E13" s="916"/>
      <c r="F13" s="919"/>
      <c r="G13" s="916"/>
      <c r="H13" s="919"/>
      <c r="I13" s="920"/>
      <c r="J13" s="919"/>
      <c r="K13" s="916"/>
      <c r="L13" s="921"/>
    </row>
    <row r="14" spans="1:12" ht="20" thickBot="1" x14ac:dyDescent="0.25">
      <c r="A14" s="582">
        <v>612</v>
      </c>
      <c r="B14" s="922" t="s">
        <v>350</v>
      </c>
      <c r="C14" s="923"/>
      <c r="D14" s="924"/>
      <c r="E14" s="923"/>
      <c r="F14" s="925"/>
      <c r="G14" s="923"/>
      <c r="H14" s="925"/>
      <c r="I14" s="923"/>
      <c r="J14" s="925"/>
      <c r="K14" s="923"/>
      <c r="L14" s="926"/>
    </row>
  </sheetData>
  <mergeCells count="1">
    <mergeCell ref="A1:L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B991B-88A1-401C-B4C4-86400B6AC973}">
  <sheetPr codeName="Sheet9">
    <tabColor theme="1"/>
    <pageSetUpPr fitToPage="1"/>
  </sheetPr>
  <dimension ref="A1:P53"/>
  <sheetViews>
    <sheetView zoomScale="80" zoomScaleNormal="80" workbookViewId="0">
      <pane ySplit="1" topLeftCell="A5" activePane="bottomLeft" state="frozen"/>
      <selection activeCell="J79" sqref="J79"/>
      <selection pane="bottomLeft" activeCell="P26" sqref="P26"/>
    </sheetView>
  </sheetViews>
  <sheetFormatPr baseColWidth="10" defaultColWidth="8.83203125" defaultRowHeight="15" customHeight="1" x14ac:dyDescent="0.2"/>
  <cols>
    <col min="1" max="1" width="14" style="56" customWidth="1"/>
    <col min="2" max="2" width="7.1640625" customWidth="1"/>
    <col min="3" max="3" width="41" customWidth="1"/>
    <col min="4" max="4" width="13.5" bestFit="1" customWidth="1"/>
    <col min="5" max="5" width="16" customWidth="1"/>
    <col min="6" max="6" width="14.33203125" customWidth="1"/>
    <col min="7" max="7" width="14.6640625" customWidth="1"/>
    <col min="8" max="8" width="17.33203125" customWidth="1"/>
    <col min="9" max="9" width="7.33203125" customWidth="1"/>
    <col min="10" max="10" width="11.5" bestFit="1" customWidth="1"/>
    <col min="13" max="13" width="38.6640625" customWidth="1"/>
    <col min="14" max="14" width="20.5" customWidth="1"/>
    <col min="15" max="15" width="19.5" customWidth="1"/>
    <col min="16" max="16" width="16.5" customWidth="1"/>
  </cols>
  <sheetData>
    <row r="1" spans="1:16" ht="38.25" customHeight="1" thickBot="1" x14ac:dyDescent="0.25">
      <c r="A1" s="694" t="s">
        <v>353</v>
      </c>
      <c r="B1" s="695" t="s">
        <v>354</v>
      </c>
      <c r="C1" s="695" t="s">
        <v>355</v>
      </c>
      <c r="D1" s="695" t="s">
        <v>356</v>
      </c>
      <c r="E1" s="695" t="s">
        <v>357</v>
      </c>
      <c r="F1" s="695" t="s">
        <v>358</v>
      </c>
      <c r="G1" s="695" t="s">
        <v>359</v>
      </c>
      <c r="H1" s="696" t="s">
        <v>360</v>
      </c>
      <c r="I1" s="655"/>
      <c r="J1" s="656" t="s">
        <v>361</v>
      </c>
      <c r="K1" s="657" t="s">
        <v>362</v>
      </c>
      <c r="L1" s="658" t="s">
        <v>363</v>
      </c>
      <c r="M1" s="659" t="s">
        <v>364</v>
      </c>
      <c r="N1" s="660" t="s">
        <v>365</v>
      </c>
      <c r="O1" s="661" t="s">
        <v>366</v>
      </c>
      <c r="P1" s="662" t="s">
        <v>367</v>
      </c>
    </row>
    <row r="2" spans="1:16" ht="15.5" customHeight="1" x14ac:dyDescent="0.2">
      <c r="A2" s="123">
        <v>45208</v>
      </c>
      <c r="B2" s="104">
        <v>1</v>
      </c>
      <c r="C2" s="104" t="s">
        <v>368</v>
      </c>
      <c r="D2" s="104">
        <v>0.9</v>
      </c>
      <c r="E2" s="104">
        <v>0.9</v>
      </c>
      <c r="F2" s="104">
        <v>0.9</v>
      </c>
      <c r="G2" s="104">
        <v>1</v>
      </c>
      <c r="H2" s="124">
        <v>1</v>
      </c>
      <c r="I2" s="106"/>
      <c r="J2" s="701">
        <v>45621</v>
      </c>
      <c r="K2" s="670">
        <v>55.9</v>
      </c>
      <c r="L2" s="671"/>
      <c r="M2" s="684" t="s">
        <v>369</v>
      </c>
      <c r="N2" s="672" t="s">
        <v>370</v>
      </c>
      <c r="O2" s="671" t="s">
        <v>371</v>
      </c>
      <c r="P2" s="697">
        <v>2642842</v>
      </c>
    </row>
    <row r="3" spans="1:16" ht="16" customHeight="1" x14ac:dyDescent="0.2">
      <c r="A3" s="123">
        <v>45208</v>
      </c>
      <c r="B3" s="104" t="s">
        <v>372</v>
      </c>
      <c r="C3" s="104" t="s">
        <v>373</v>
      </c>
      <c r="D3" s="104">
        <v>1.6</v>
      </c>
      <c r="E3" s="104">
        <v>2.5</v>
      </c>
      <c r="F3" s="104">
        <v>1.6</v>
      </c>
      <c r="G3" s="104">
        <v>1</v>
      </c>
      <c r="H3" s="124">
        <v>5</v>
      </c>
      <c r="I3" s="106"/>
      <c r="J3" s="702">
        <v>45629</v>
      </c>
      <c r="K3" s="673">
        <v>55.9</v>
      </c>
      <c r="L3" s="689"/>
      <c r="M3" s="686" t="s">
        <v>374</v>
      </c>
      <c r="N3" s="674" t="s">
        <v>370</v>
      </c>
      <c r="O3" s="675" t="s">
        <v>371</v>
      </c>
      <c r="P3" s="698">
        <v>2642842</v>
      </c>
    </row>
    <row r="4" spans="1:16" ht="16" customHeight="1" x14ac:dyDescent="0.2">
      <c r="A4" s="123">
        <v>45210</v>
      </c>
      <c r="B4" s="104">
        <v>3</v>
      </c>
      <c r="C4" s="104" t="s">
        <v>375</v>
      </c>
      <c r="D4" s="104">
        <v>1</v>
      </c>
      <c r="E4" s="104">
        <v>3.5</v>
      </c>
      <c r="F4" s="104">
        <v>1</v>
      </c>
      <c r="G4" s="104">
        <v>1</v>
      </c>
      <c r="H4" s="124">
        <v>4</v>
      </c>
      <c r="I4" s="106"/>
      <c r="J4" s="702">
        <v>45629</v>
      </c>
      <c r="K4" s="676">
        <v>55.9</v>
      </c>
      <c r="L4" s="689"/>
      <c r="M4" s="663" t="s">
        <v>376</v>
      </c>
      <c r="N4" s="674" t="s">
        <v>370</v>
      </c>
      <c r="O4" s="675" t="s">
        <v>371</v>
      </c>
      <c r="P4" s="680">
        <v>2642842</v>
      </c>
    </row>
    <row r="5" spans="1:16" ht="16" customHeight="1" x14ac:dyDescent="0.2">
      <c r="A5" s="123">
        <v>45211</v>
      </c>
      <c r="B5" s="104">
        <v>4</v>
      </c>
      <c r="C5" s="104" t="s">
        <v>377</v>
      </c>
      <c r="D5" s="104">
        <v>2.1</v>
      </c>
      <c r="E5" s="104">
        <v>5.6</v>
      </c>
      <c r="F5" s="104">
        <v>2.1</v>
      </c>
      <c r="G5" s="104">
        <v>1</v>
      </c>
      <c r="H5" s="124">
        <v>1</v>
      </c>
      <c r="I5" s="106"/>
      <c r="J5" s="702">
        <v>45629</v>
      </c>
      <c r="K5" s="673">
        <v>55.9</v>
      </c>
      <c r="L5" s="664" t="s">
        <v>378</v>
      </c>
      <c r="M5" s="663" t="s">
        <v>95</v>
      </c>
      <c r="N5" s="678" t="s">
        <v>370</v>
      </c>
      <c r="O5" s="677" t="s">
        <v>371</v>
      </c>
      <c r="P5" s="698">
        <v>2642842</v>
      </c>
    </row>
    <row r="6" spans="1:16" ht="16" customHeight="1" x14ac:dyDescent="0.2">
      <c r="A6" s="123">
        <v>45212</v>
      </c>
      <c r="B6" s="104">
        <v>5</v>
      </c>
      <c r="C6" s="104" t="s">
        <v>379</v>
      </c>
      <c r="D6" s="104">
        <v>1.9</v>
      </c>
      <c r="E6" s="104">
        <v>7.5</v>
      </c>
      <c r="F6" s="104">
        <v>1.9</v>
      </c>
      <c r="G6" s="104">
        <v>1</v>
      </c>
      <c r="H6" s="124">
        <v>1</v>
      </c>
      <c r="I6" s="106"/>
      <c r="J6" s="702">
        <v>45637</v>
      </c>
      <c r="K6" s="676">
        <v>55.9</v>
      </c>
      <c r="L6" s="689"/>
      <c r="M6" s="663" t="s">
        <v>376</v>
      </c>
      <c r="N6" s="674" t="s">
        <v>370</v>
      </c>
      <c r="O6" s="675" t="s">
        <v>371</v>
      </c>
      <c r="P6" s="680">
        <v>2642842</v>
      </c>
    </row>
    <row r="7" spans="1:16" ht="16" customHeight="1" x14ac:dyDescent="0.2">
      <c r="A7" s="123">
        <v>45215</v>
      </c>
      <c r="B7" s="104">
        <v>6</v>
      </c>
      <c r="C7" s="104" t="s">
        <v>380</v>
      </c>
      <c r="D7" s="104">
        <v>0.4</v>
      </c>
      <c r="E7" s="104">
        <v>7.9</v>
      </c>
      <c r="F7" s="104">
        <v>0.4</v>
      </c>
      <c r="G7" s="104">
        <v>1</v>
      </c>
      <c r="H7" s="124">
        <v>3</v>
      </c>
      <c r="I7" s="106"/>
      <c r="J7" s="700">
        <v>45656</v>
      </c>
      <c r="K7" s="665">
        <v>55.9</v>
      </c>
      <c r="L7" s="664" t="s">
        <v>378</v>
      </c>
      <c r="M7" s="663" t="s">
        <v>381</v>
      </c>
      <c r="N7" s="674" t="s">
        <v>370</v>
      </c>
      <c r="O7" s="675" t="s">
        <v>371</v>
      </c>
      <c r="P7" s="698">
        <v>2642842</v>
      </c>
    </row>
    <row r="8" spans="1:16" ht="16" customHeight="1" x14ac:dyDescent="0.2">
      <c r="A8" s="667">
        <v>45216</v>
      </c>
      <c r="B8" s="668">
        <v>7</v>
      </c>
      <c r="C8" s="668" t="s">
        <v>382</v>
      </c>
      <c r="D8" s="104">
        <v>1.2</v>
      </c>
      <c r="E8" s="104">
        <v>9.1</v>
      </c>
      <c r="F8" s="104">
        <v>1.2</v>
      </c>
      <c r="G8" s="104">
        <v>1</v>
      </c>
      <c r="H8" s="124">
        <v>2</v>
      </c>
      <c r="I8" s="106"/>
      <c r="J8" s="700">
        <v>45656</v>
      </c>
      <c r="K8" s="665">
        <v>55.9</v>
      </c>
      <c r="L8" s="664" t="s">
        <v>378</v>
      </c>
      <c r="M8" s="663" t="s">
        <v>383</v>
      </c>
      <c r="N8" s="666" t="s">
        <v>384</v>
      </c>
      <c r="O8" s="666" t="s">
        <v>385</v>
      </c>
      <c r="P8" s="690">
        <v>2797774</v>
      </c>
    </row>
    <row r="9" spans="1:16" ht="16" customHeight="1" x14ac:dyDescent="0.2">
      <c r="A9" s="123">
        <v>45468</v>
      </c>
      <c r="B9" s="104">
        <v>8</v>
      </c>
      <c r="C9" s="104" t="s">
        <v>386</v>
      </c>
      <c r="D9" s="104">
        <v>1.7</v>
      </c>
      <c r="E9" s="104">
        <v>10.8</v>
      </c>
      <c r="F9" s="104">
        <v>1.7</v>
      </c>
      <c r="G9" s="104">
        <v>1</v>
      </c>
      <c r="H9" s="124">
        <v>3</v>
      </c>
      <c r="I9" s="106"/>
      <c r="J9" s="700">
        <v>45656</v>
      </c>
      <c r="K9" s="676">
        <v>55.9</v>
      </c>
      <c r="L9" s="664" t="s">
        <v>378</v>
      </c>
      <c r="M9" s="686" t="s">
        <v>374</v>
      </c>
      <c r="N9" s="674" t="s">
        <v>370</v>
      </c>
      <c r="O9" s="675" t="s">
        <v>371</v>
      </c>
      <c r="P9" s="698">
        <v>2642842</v>
      </c>
    </row>
    <row r="10" spans="1:16" ht="16" customHeight="1" x14ac:dyDescent="0.2">
      <c r="A10" s="123">
        <v>45572</v>
      </c>
      <c r="B10" s="104">
        <v>9</v>
      </c>
      <c r="C10" s="104" t="s">
        <v>387</v>
      </c>
      <c r="D10" s="104">
        <v>1.2</v>
      </c>
      <c r="E10" s="104">
        <v>12</v>
      </c>
      <c r="F10" s="104">
        <v>1.2</v>
      </c>
      <c r="G10" s="104">
        <v>1</v>
      </c>
      <c r="H10" s="124">
        <v>5</v>
      </c>
      <c r="I10" s="106"/>
      <c r="J10" s="700">
        <v>45291</v>
      </c>
      <c r="K10" s="665">
        <v>55.9</v>
      </c>
      <c r="L10" s="664" t="s">
        <v>378</v>
      </c>
      <c r="M10" s="663" t="s">
        <v>388</v>
      </c>
      <c r="N10" s="674" t="s">
        <v>370</v>
      </c>
      <c r="O10" s="675" t="s">
        <v>371</v>
      </c>
      <c r="P10" s="680">
        <v>2642842</v>
      </c>
    </row>
    <row r="11" spans="1:16" ht="16" customHeight="1" x14ac:dyDescent="0.2">
      <c r="A11" s="123">
        <v>45593</v>
      </c>
      <c r="B11" s="669" t="s">
        <v>389</v>
      </c>
      <c r="C11" s="104" t="s">
        <v>390</v>
      </c>
      <c r="D11" s="104">
        <v>43.9</v>
      </c>
      <c r="E11" s="104">
        <v>55.9</v>
      </c>
      <c r="F11" s="104">
        <v>43.9</v>
      </c>
      <c r="G11" s="104">
        <v>16</v>
      </c>
      <c r="H11" s="124">
        <v>16</v>
      </c>
      <c r="I11" s="106"/>
      <c r="J11" s="702">
        <v>45666</v>
      </c>
      <c r="K11" s="676">
        <v>55.9</v>
      </c>
      <c r="L11" s="689"/>
      <c r="M11" s="663" t="s">
        <v>376</v>
      </c>
      <c r="N11" s="674" t="s">
        <v>370</v>
      </c>
      <c r="O11" s="675" t="s">
        <v>371</v>
      </c>
      <c r="P11" s="698">
        <v>2642842</v>
      </c>
    </row>
    <row r="12" spans="1:16" ht="16" customHeight="1" x14ac:dyDescent="0.2">
      <c r="A12" s="123"/>
      <c r="B12" s="104"/>
      <c r="C12" s="104"/>
      <c r="D12" s="104"/>
      <c r="E12" s="104"/>
      <c r="F12" s="104"/>
      <c r="G12" s="104"/>
      <c r="H12" s="124"/>
      <c r="I12" s="106"/>
      <c r="J12" s="702">
        <v>45678</v>
      </c>
      <c r="K12" s="676">
        <v>55.9</v>
      </c>
      <c r="L12" s="689"/>
      <c r="M12" s="663" t="s">
        <v>376</v>
      </c>
      <c r="N12" s="674" t="s">
        <v>370</v>
      </c>
      <c r="O12" s="675" t="s">
        <v>371</v>
      </c>
      <c r="P12" s="698">
        <v>2642842</v>
      </c>
    </row>
    <row r="13" spans="1:16" ht="16" customHeight="1" x14ac:dyDescent="0.2">
      <c r="A13" s="123"/>
      <c r="B13" s="104"/>
      <c r="C13" s="104"/>
      <c r="D13" s="104"/>
      <c r="E13" s="104"/>
      <c r="F13" s="104"/>
      <c r="G13" s="104"/>
      <c r="H13" s="124"/>
      <c r="I13" s="106"/>
      <c r="J13" s="702">
        <v>45678</v>
      </c>
      <c r="K13" s="676">
        <v>55.9</v>
      </c>
      <c r="L13" s="664" t="s">
        <v>378</v>
      </c>
      <c r="M13" s="663" t="s">
        <v>391</v>
      </c>
      <c r="N13" s="666" t="s">
        <v>392</v>
      </c>
      <c r="O13" s="666" t="s">
        <v>393</v>
      </c>
      <c r="P13" s="690">
        <v>610861</v>
      </c>
    </row>
    <row r="14" spans="1:16" ht="16" customHeight="1" x14ac:dyDescent="0.2">
      <c r="A14" s="123"/>
      <c r="B14" s="104"/>
      <c r="C14" s="104"/>
      <c r="D14" s="104"/>
      <c r="E14" s="104"/>
      <c r="F14" s="104"/>
      <c r="G14" s="104"/>
      <c r="H14" s="124"/>
      <c r="I14" s="106"/>
      <c r="J14" s="702">
        <v>45678</v>
      </c>
      <c r="K14" s="676">
        <v>55.9</v>
      </c>
      <c r="L14" s="664" t="s">
        <v>378</v>
      </c>
      <c r="M14" s="663" t="s">
        <v>394</v>
      </c>
      <c r="N14" s="666" t="s">
        <v>378</v>
      </c>
      <c r="O14" s="666" t="s">
        <v>378</v>
      </c>
      <c r="P14" s="687"/>
    </row>
    <row r="15" spans="1:16" ht="16" customHeight="1" x14ac:dyDescent="0.2">
      <c r="A15" s="123"/>
      <c r="B15" s="104"/>
      <c r="C15" s="104"/>
      <c r="D15" s="104"/>
      <c r="E15" s="104"/>
      <c r="F15" s="104"/>
      <c r="G15" s="104"/>
      <c r="H15" s="124"/>
      <c r="I15" s="106"/>
      <c r="J15" s="700">
        <v>45674</v>
      </c>
      <c r="K15" s="676">
        <v>55.9</v>
      </c>
      <c r="L15" s="664" t="s">
        <v>378</v>
      </c>
      <c r="M15" s="663" t="s">
        <v>395</v>
      </c>
      <c r="N15" s="666" t="s">
        <v>378</v>
      </c>
      <c r="O15" s="666" t="s">
        <v>378</v>
      </c>
      <c r="P15" s="687"/>
    </row>
    <row r="16" spans="1:16" ht="16" customHeight="1" x14ac:dyDescent="0.2">
      <c r="A16" s="123"/>
      <c r="B16" s="104"/>
      <c r="C16" s="104"/>
      <c r="D16" s="104"/>
      <c r="E16" s="104"/>
      <c r="F16" s="104"/>
      <c r="G16" s="104"/>
      <c r="H16" s="124"/>
      <c r="I16" s="106"/>
      <c r="J16" s="702">
        <v>45678</v>
      </c>
      <c r="K16" s="676">
        <v>55.9</v>
      </c>
      <c r="L16" s="664" t="s">
        <v>378</v>
      </c>
      <c r="M16" s="663" t="s">
        <v>396</v>
      </c>
      <c r="N16" s="666" t="s">
        <v>378</v>
      </c>
      <c r="O16" s="666" t="s">
        <v>378</v>
      </c>
      <c r="P16" s="687"/>
    </row>
    <row r="17" spans="1:16" ht="16" customHeight="1" x14ac:dyDescent="0.2">
      <c r="A17" s="123"/>
      <c r="B17" s="104"/>
      <c r="C17" s="104"/>
      <c r="D17" s="104"/>
      <c r="E17" s="104"/>
      <c r="F17" s="104"/>
      <c r="G17" s="104"/>
      <c r="H17" s="124"/>
      <c r="I17" s="106"/>
      <c r="J17" s="700" t="s">
        <v>378</v>
      </c>
      <c r="K17" s="665" t="s">
        <v>378</v>
      </c>
      <c r="L17" s="664" t="s">
        <v>378</v>
      </c>
      <c r="M17" s="663" t="s">
        <v>378</v>
      </c>
      <c r="N17" s="666" t="s">
        <v>378</v>
      </c>
      <c r="O17" s="666" t="s">
        <v>378</v>
      </c>
      <c r="P17" s="687"/>
    </row>
    <row r="18" spans="1:16" ht="16" customHeight="1" x14ac:dyDescent="0.2">
      <c r="A18" s="123"/>
      <c r="B18" s="104"/>
      <c r="C18" s="104"/>
      <c r="D18" s="104"/>
      <c r="E18" s="104"/>
      <c r="F18" s="104"/>
      <c r="G18" s="104"/>
      <c r="H18" s="124"/>
      <c r="I18" s="106"/>
      <c r="J18" s="700" t="s">
        <v>378</v>
      </c>
      <c r="K18" s="665" t="s">
        <v>378</v>
      </c>
      <c r="L18" s="664" t="s">
        <v>378</v>
      </c>
      <c r="M18" s="663" t="s">
        <v>378</v>
      </c>
      <c r="N18" s="666" t="s">
        <v>378</v>
      </c>
      <c r="O18" s="666" t="s">
        <v>378</v>
      </c>
      <c r="P18" s="687"/>
    </row>
    <row r="19" spans="1:16" ht="16" customHeight="1" x14ac:dyDescent="0.2">
      <c r="A19" s="123"/>
      <c r="B19" s="104"/>
      <c r="C19" s="104"/>
      <c r="D19" s="104"/>
      <c r="E19" s="104"/>
      <c r="F19" s="104"/>
      <c r="G19" s="104"/>
      <c r="H19" s="124"/>
      <c r="I19" s="106"/>
      <c r="J19" s="700" t="s">
        <v>378</v>
      </c>
      <c r="K19" s="665" t="s">
        <v>378</v>
      </c>
      <c r="L19" s="664" t="s">
        <v>378</v>
      </c>
      <c r="M19" s="663" t="s">
        <v>378</v>
      </c>
      <c r="N19" s="666" t="s">
        <v>378</v>
      </c>
      <c r="O19" s="666" t="s">
        <v>378</v>
      </c>
      <c r="P19" s="687"/>
    </row>
    <row r="20" spans="1:16" ht="16" customHeight="1" x14ac:dyDescent="0.2">
      <c r="A20" s="123"/>
      <c r="B20" s="104"/>
      <c r="C20" s="104"/>
      <c r="D20" s="104"/>
      <c r="E20" s="104"/>
      <c r="F20" s="104"/>
      <c r="G20" s="104"/>
      <c r="H20" s="124"/>
      <c r="I20" s="106"/>
      <c r="J20" s="700" t="s">
        <v>378</v>
      </c>
      <c r="K20" s="665" t="s">
        <v>378</v>
      </c>
      <c r="L20" s="664" t="s">
        <v>378</v>
      </c>
      <c r="M20" s="663" t="s">
        <v>378</v>
      </c>
      <c r="N20" s="666" t="s">
        <v>378</v>
      </c>
      <c r="O20" s="666" t="s">
        <v>378</v>
      </c>
      <c r="P20" s="687"/>
    </row>
    <row r="21" spans="1:16" ht="16" customHeight="1" x14ac:dyDescent="0.2">
      <c r="A21" s="123"/>
      <c r="B21" s="104"/>
      <c r="C21" s="104"/>
      <c r="D21" s="104"/>
      <c r="E21" s="104"/>
      <c r="F21" s="104"/>
      <c r="G21" s="104"/>
      <c r="H21" s="124"/>
      <c r="I21" s="106"/>
      <c r="J21" s="700" t="s">
        <v>378</v>
      </c>
      <c r="K21" s="665" t="s">
        <v>378</v>
      </c>
      <c r="L21" s="664" t="s">
        <v>378</v>
      </c>
      <c r="M21" s="663" t="s">
        <v>378</v>
      </c>
      <c r="N21" s="666" t="s">
        <v>378</v>
      </c>
      <c r="O21" s="666" t="s">
        <v>378</v>
      </c>
      <c r="P21" s="687"/>
    </row>
    <row r="22" spans="1:16" ht="16" customHeight="1" x14ac:dyDescent="0.2">
      <c r="A22" s="123"/>
      <c r="B22" s="104"/>
      <c r="C22" s="104"/>
      <c r="D22" s="104"/>
      <c r="E22" s="104"/>
      <c r="F22" s="104"/>
      <c r="G22" s="104"/>
      <c r="H22" s="124"/>
      <c r="I22" s="106"/>
      <c r="J22" s="700" t="s">
        <v>378</v>
      </c>
      <c r="K22" s="665" t="s">
        <v>378</v>
      </c>
      <c r="L22" s="664" t="s">
        <v>378</v>
      </c>
      <c r="M22" s="663" t="s">
        <v>378</v>
      </c>
      <c r="N22" s="666" t="s">
        <v>378</v>
      </c>
      <c r="O22" s="666" t="s">
        <v>378</v>
      </c>
      <c r="P22" s="687"/>
    </row>
    <row r="23" spans="1:16" ht="16" customHeight="1" x14ac:dyDescent="0.2">
      <c r="A23" s="123"/>
      <c r="B23" s="104"/>
      <c r="C23" s="104"/>
      <c r="D23" s="104"/>
      <c r="E23" s="104"/>
      <c r="F23" s="104"/>
      <c r="G23" s="104"/>
      <c r="H23" s="124"/>
      <c r="I23" s="106"/>
      <c r="J23" s="700" t="s">
        <v>378</v>
      </c>
      <c r="K23" s="665" t="s">
        <v>378</v>
      </c>
      <c r="L23" s="664" t="s">
        <v>378</v>
      </c>
      <c r="M23" s="663" t="s">
        <v>378</v>
      </c>
      <c r="N23" s="666" t="s">
        <v>378</v>
      </c>
      <c r="O23" s="666" t="s">
        <v>378</v>
      </c>
      <c r="P23" s="687"/>
    </row>
    <row r="24" spans="1:16" ht="16" customHeight="1" x14ac:dyDescent="0.2">
      <c r="A24" s="123"/>
      <c r="B24" s="104"/>
      <c r="C24" s="104"/>
      <c r="D24" s="104"/>
      <c r="E24" s="104"/>
      <c r="F24" s="104"/>
      <c r="G24" s="104"/>
      <c r="H24" s="124"/>
      <c r="I24" s="106"/>
      <c r="J24" s="700" t="s">
        <v>378</v>
      </c>
      <c r="K24" s="665" t="s">
        <v>378</v>
      </c>
      <c r="L24" s="664" t="s">
        <v>378</v>
      </c>
      <c r="M24" s="663" t="s">
        <v>378</v>
      </c>
      <c r="N24" s="666" t="s">
        <v>378</v>
      </c>
      <c r="O24" s="666" t="s">
        <v>378</v>
      </c>
      <c r="P24" s="687"/>
    </row>
    <row r="25" spans="1:16" ht="16" customHeight="1" x14ac:dyDescent="0.2">
      <c r="A25" s="123"/>
      <c r="B25" s="104"/>
      <c r="C25" s="104"/>
      <c r="D25" s="104"/>
      <c r="E25" s="104"/>
      <c r="F25" s="104"/>
      <c r="G25" s="104"/>
      <c r="H25" s="124"/>
      <c r="I25" s="106"/>
      <c r="J25" s="664" t="s">
        <v>378</v>
      </c>
      <c r="K25" s="665" t="s">
        <v>378</v>
      </c>
      <c r="L25" s="664" t="s">
        <v>378</v>
      </c>
      <c r="M25" s="663" t="s">
        <v>378</v>
      </c>
      <c r="N25" s="666" t="s">
        <v>378</v>
      </c>
      <c r="O25" s="666" t="s">
        <v>378</v>
      </c>
      <c r="P25" s="687"/>
    </row>
    <row r="26" spans="1:16" ht="16" customHeight="1" x14ac:dyDescent="0.2">
      <c r="A26" s="123"/>
      <c r="B26" s="104"/>
      <c r="C26" s="104"/>
      <c r="D26" s="104"/>
      <c r="E26" s="104"/>
      <c r="F26" s="104"/>
      <c r="G26" s="104"/>
      <c r="H26" s="124"/>
      <c r="I26" s="106"/>
      <c r="J26" s="664" t="s">
        <v>378</v>
      </c>
      <c r="K26" s="665" t="s">
        <v>378</v>
      </c>
      <c r="L26" s="664" t="s">
        <v>378</v>
      </c>
      <c r="M26" s="663" t="s">
        <v>378</v>
      </c>
      <c r="N26" s="666" t="s">
        <v>378</v>
      </c>
      <c r="O26" s="666" t="s">
        <v>378</v>
      </c>
      <c r="P26" s="687"/>
    </row>
    <row r="27" spans="1:16" ht="16" customHeight="1" x14ac:dyDescent="0.2">
      <c r="A27" s="123"/>
      <c r="B27" s="104"/>
      <c r="C27" s="104"/>
      <c r="D27" s="104"/>
      <c r="E27" s="104"/>
      <c r="F27" s="104"/>
      <c r="G27" s="104"/>
      <c r="H27" s="124"/>
      <c r="I27" s="106"/>
      <c r="J27" s="664" t="s">
        <v>378</v>
      </c>
      <c r="K27" s="665" t="s">
        <v>378</v>
      </c>
      <c r="L27" s="664" t="s">
        <v>378</v>
      </c>
      <c r="M27" s="663" t="s">
        <v>378</v>
      </c>
      <c r="N27" s="666" t="s">
        <v>378</v>
      </c>
      <c r="O27" s="666" t="s">
        <v>378</v>
      </c>
      <c r="P27" s="687"/>
    </row>
    <row r="28" spans="1:16" ht="16" customHeight="1" x14ac:dyDescent="0.2">
      <c r="A28" s="123"/>
      <c r="B28" s="104"/>
      <c r="C28" s="104"/>
      <c r="D28" s="104"/>
      <c r="E28" s="104"/>
      <c r="F28" s="104"/>
      <c r="G28" s="104"/>
      <c r="H28" s="124"/>
      <c r="I28" s="106"/>
      <c r="J28" s="664" t="s">
        <v>378</v>
      </c>
      <c r="K28" s="665" t="s">
        <v>378</v>
      </c>
      <c r="L28" s="664" t="s">
        <v>378</v>
      </c>
      <c r="M28" s="663" t="s">
        <v>378</v>
      </c>
      <c r="N28" s="666" t="s">
        <v>378</v>
      </c>
      <c r="O28" s="666" t="s">
        <v>378</v>
      </c>
      <c r="P28" s="687"/>
    </row>
    <row r="29" spans="1:16" ht="16" customHeight="1" x14ac:dyDescent="0.2">
      <c r="A29" s="123"/>
      <c r="B29" s="104"/>
      <c r="C29" s="104"/>
      <c r="D29" s="104"/>
      <c r="E29" s="104"/>
      <c r="F29" s="104"/>
      <c r="G29" s="104"/>
      <c r="H29" s="124"/>
      <c r="I29" s="106"/>
      <c r="J29" s="664" t="s">
        <v>378</v>
      </c>
      <c r="K29" s="665" t="s">
        <v>378</v>
      </c>
      <c r="L29" s="664" t="s">
        <v>378</v>
      </c>
      <c r="M29" s="663" t="s">
        <v>378</v>
      </c>
      <c r="N29" s="666" t="s">
        <v>378</v>
      </c>
      <c r="O29" s="666" t="s">
        <v>378</v>
      </c>
      <c r="P29" s="687"/>
    </row>
    <row r="30" spans="1:16" ht="16" customHeight="1" x14ac:dyDescent="0.2">
      <c r="A30" s="123"/>
      <c r="B30" s="104"/>
      <c r="C30" s="104"/>
      <c r="D30" s="104"/>
      <c r="E30" s="104"/>
      <c r="F30" s="104"/>
      <c r="G30" s="104"/>
      <c r="H30" s="124"/>
      <c r="I30" s="106"/>
      <c r="J30" s="664" t="s">
        <v>378</v>
      </c>
      <c r="K30" s="665" t="s">
        <v>378</v>
      </c>
      <c r="L30" s="664" t="s">
        <v>378</v>
      </c>
      <c r="M30" s="663" t="s">
        <v>378</v>
      </c>
      <c r="N30" s="666" t="s">
        <v>378</v>
      </c>
      <c r="O30" s="666" t="s">
        <v>378</v>
      </c>
      <c r="P30" s="687"/>
    </row>
    <row r="31" spans="1:16" ht="16" customHeight="1" thickBot="1" x14ac:dyDescent="0.25">
      <c r="A31" s="123"/>
      <c r="B31" s="104"/>
      <c r="C31" s="104"/>
      <c r="D31" s="104"/>
      <c r="E31" s="104"/>
      <c r="F31" s="104"/>
      <c r="G31" s="104"/>
      <c r="H31" s="124"/>
      <c r="I31" s="106"/>
      <c r="J31" s="664" t="s">
        <v>378</v>
      </c>
      <c r="K31" s="665" t="s">
        <v>378</v>
      </c>
      <c r="L31" s="664" t="s">
        <v>378</v>
      </c>
      <c r="M31" s="663" t="s">
        <v>378</v>
      </c>
      <c r="N31" s="666" t="s">
        <v>378</v>
      </c>
      <c r="O31" s="666" t="s">
        <v>378</v>
      </c>
      <c r="P31" s="687"/>
    </row>
    <row r="32" spans="1:16" ht="16" customHeight="1" x14ac:dyDescent="0.2">
      <c r="A32" s="222" t="s">
        <v>49</v>
      </c>
      <c r="B32" s="223">
        <f>SUM(B2:B31)</f>
        <v>43</v>
      </c>
      <c r="C32" s="223"/>
      <c r="D32" s="223">
        <f>SUM(D2:D31)</f>
        <v>55.9</v>
      </c>
      <c r="E32" s="223">
        <f>SUM(D32)</f>
        <v>55.9</v>
      </c>
      <c r="F32" s="223">
        <f>SUM(F2:F31)</f>
        <v>55.9</v>
      </c>
      <c r="G32" s="223">
        <f>SUM(G2:G31)</f>
        <v>25</v>
      </c>
      <c r="H32" s="224">
        <f>SUM(H2:H31)</f>
        <v>41</v>
      </c>
      <c r="I32" s="575"/>
      <c r="J32" s="575"/>
      <c r="K32" s="575"/>
      <c r="L32" s="575"/>
      <c r="M32" s="575"/>
      <c r="N32" s="575"/>
      <c r="O32" s="575"/>
      <c r="P32" s="575"/>
    </row>
    <row r="33" spans="1:9" s="110" customFormat="1" x14ac:dyDescent="0.2">
      <c r="A33" s="125"/>
      <c r="I33"/>
    </row>
    <row r="34" spans="1:9" s="110" customFormat="1" ht="15.5" customHeight="1" x14ac:dyDescent="0.2">
      <c r="A34" s="153"/>
      <c r="B34" s="105"/>
      <c r="C34" s="107"/>
      <c r="D34" s="105"/>
      <c r="E34" s="105"/>
      <c r="I34"/>
    </row>
    <row r="35" spans="1:9" s="110" customFormat="1" ht="16" x14ac:dyDescent="0.2">
      <c r="A35" s="153"/>
      <c r="B35" s="105"/>
      <c r="C35" s="105"/>
      <c r="D35" s="105"/>
      <c r="E35" s="105"/>
      <c r="F35" s="122"/>
      <c r="G35" s="122"/>
      <c r="H35" s="122"/>
      <c r="I35"/>
    </row>
    <row r="36" spans="1:9" s="110" customFormat="1" ht="15" customHeight="1" x14ac:dyDescent="0.2">
      <c r="A36" s="153"/>
      <c r="B36" s="105"/>
      <c r="C36" s="107"/>
      <c r="D36" s="105"/>
      <c r="E36" s="105"/>
      <c r="F36" s="122"/>
      <c r="G36" s="122"/>
      <c r="H36" s="122"/>
      <c r="I36"/>
    </row>
    <row r="37" spans="1:9" s="110" customFormat="1" ht="16" x14ac:dyDescent="0.2">
      <c r="A37" s="153"/>
      <c r="B37" s="105"/>
      <c r="C37" s="105"/>
      <c r="D37" s="105"/>
      <c r="E37" s="105"/>
      <c r="F37" s="122"/>
      <c r="G37" s="122"/>
      <c r="H37" s="122"/>
      <c r="I37"/>
    </row>
    <row r="38" spans="1:9" s="110" customFormat="1" ht="16" x14ac:dyDescent="0.2">
      <c r="A38" s="153"/>
      <c r="B38" s="105"/>
      <c r="C38" s="107"/>
      <c r="D38" s="105"/>
      <c r="E38" s="105"/>
      <c r="F38" s="122"/>
      <c r="G38" s="122"/>
      <c r="H38" s="122"/>
      <c r="I38"/>
    </row>
    <row r="39" spans="1:9" s="110" customFormat="1" ht="16" x14ac:dyDescent="0.2">
      <c r="A39" s="153"/>
      <c r="B39" s="105"/>
      <c r="C39" s="107"/>
      <c r="D39" s="105"/>
      <c r="E39" s="105"/>
      <c r="F39" s="122"/>
      <c r="G39" s="122"/>
      <c r="H39" s="122" t="s">
        <v>397</v>
      </c>
      <c r="I39"/>
    </row>
    <row r="40" spans="1:9" s="110" customFormat="1" ht="16" x14ac:dyDescent="0.2">
      <c r="A40" s="153"/>
      <c r="B40" s="105"/>
      <c r="C40" s="107"/>
      <c r="D40" s="105"/>
      <c r="E40" s="105"/>
      <c r="F40" s="122"/>
      <c r="G40" s="122"/>
      <c r="H40" s="122"/>
      <c r="I40"/>
    </row>
    <row r="41" spans="1:9" s="110" customFormat="1" ht="16" x14ac:dyDescent="0.2">
      <c r="A41" s="153"/>
      <c r="B41" s="105"/>
      <c r="C41" s="105"/>
      <c r="D41" s="105"/>
      <c r="E41" s="105"/>
      <c r="F41" s="122"/>
      <c r="G41" s="122"/>
      <c r="H41" s="122"/>
      <c r="I41"/>
    </row>
    <row r="42" spans="1:9" s="110" customFormat="1" ht="16" x14ac:dyDescent="0.2">
      <c r="A42" s="153"/>
      <c r="B42" s="105"/>
      <c r="C42" s="105"/>
      <c r="D42" s="105"/>
      <c r="E42" s="105"/>
      <c r="F42" s="122"/>
      <c r="G42" s="122"/>
      <c r="H42" s="122"/>
      <c r="I42"/>
    </row>
    <row r="43" spans="1:9" s="110" customFormat="1" ht="16" x14ac:dyDescent="0.2">
      <c r="A43" s="153"/>
      <c r="B43" s="105"/>
      <c r="C43" s="105"/>
      <c r="D43" s="105"/>
      <c r="E43" s="105"/>
      <c r="F43" s="122"/>
      <c r="G43" s="122"/>
      <c r="H43" s="122"/>
      <c r="I43"/>
    </row>
    <row r="44" spans="1:9" s="110" customFormat="1" ht="16" x14ac:dyDescent="0.2">
      <c r="A44" s="156"/>
      <c r="B44" s="157"/>
      <c r="C44" s="157"/>
      <c r="D44" s="157"/>
      <c r="E44" s="157"/>
      <c r="F44" s="122"/>
      <c r="G44" s="122"/>
      <c r="H44" s="122"/>
      <c r="I44"/>
    </row>
    <row r="45" spans="1:9" s="110" customFormat="1" ht="16" x14ac:dyDescent="0.2">
      <c r="A45" s="153"/>
      <c r="B45" s="105"/>
      <c r="C45" s="105"/>
      <c r="D45" s="105"/>
      <c r="E45" s="105"/>
      <c r="F45" s="122"/>
      <c r="G45" s="122"/>
      <c r="H45" s="122"/>
      <c r="I45"/>
    </row>
    <row r="46" spans="1:9" ht="16" x14ac:dyDescent="0.2">
      <c r="A46" s="153"/>
      <c r="B46" s="105"/>
      <c r="C46" s="107"/>
      <c r="D46" s="105"/>
      <c r="E46" s="105"/>
      <c r="F46" s="6"/>
      <c r="G46" s="6"/>
      <c r="H46" s="6"/>
    </row>
    <row r="47" spans="1:9" ht="16" x14ac:dyDescent="0.2">
      <c r="A47" s="153"/>
      <c r="B47" s="105"/>
      <c r="C47" s="107"/>
      <c r="D47" s="105"/>
      <c r="E47" s="105"/>
      <c r="F47" s="6"/>
      <c r="G47" s="6"/>
      <c r="H47" s="6"/>
    </row>
    <row r="48" spans="1:9" ht="16" x14ac:dyDescent="0.2">
      <c r="A48" s="153"/>
      <c r="B48" s="105"/>
      <c r="C48" s="107"/>
      <c r="D48" s="105"/>
      <c r="E48" s="105"/>
      <c r="F48" s="6"/>
      <c r="G48" s="6"/>
      <c r="H48" s="6"/>
    </row>
    <row r="49" spans="1:8" ht="16" x14ac:dyDescent="0.2">
      <c r="A49" s="153"/>
      <c r="B49" s="105"/>
      <c r="C49" s="105"/>
      <c r="D49" s="105"/>
      <c r="E49" s="105"/>
      <c r="F49" s="6"/>
      <c r="G49" s="6"/>
      <c r="H49" s="6"/>
    </row>
    <row r="50" spans="1:8" ht="16" x14ac:dyDescent="0.2">
      <c r="A50" s="153"/>
      <c r="B50" s="105"/>
      <c r="C50" s="105"/>
      <c r="D50" s="105"/>
      <c r="E50" s="105"/>
      <c r="F50" s="6"/>
      <c r="G50" s="6"/>
      <c r="H50" s="6"/>
    </row>
    <row r="51" spans="1:8" ht="16" x14ac:dyDescent="0.2">
      <c r="A51" s="153"/>
      <c r="B51" s="105"/>
      <c r="C51" s="105"/>
      <c r="D51" s="105"/>
      <c r="E51" s="105"/>
      <c r="F51" s="6"/>
      <c r="G51" s="6"/>
      <c r="H51" s="6"/>
    </row>
    <row r="52" spans="1:8" ht="16" x14ac:dyDescent="0.2">
      <c r="A52" s="154"/>
      <c r="B52" s="155"/>
      <c r="C52" s="155"/>
      <c r="D52" s="155"/>
      <c r="E52" s="155"/>
    </row>
    <row r="53" spans="1:8" ht="16" x14ac:dyDescent="0.2">
      <c r="A53" s="154"/>
      <c r="B53" s="155"/>
      <c r="C53" s="155"/>
      <c r="D53" s="155"/>
      <c r="E53" s="155"/>
    </row>
  </sheetData>
  <phoneticPr fontId="27" type="noConversion"/>
  <printOptions horizontalCentered="1" verticalCentered="1"/>
  <pageMargins left="0.7" right="0.7" top="0.75" bottom="0.75" header="0.3" footer="0.3"/>
  <pageSetup paperSize="9" scale="68" fitToHeight="0" orientation="portrait" horizontalDpi="0"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118FD-5C47-4DDE-A577-928370FDEB45}">
  <sheetPr>
    <tabColor theme="1"/>
    <pageSetUpPr fitToPage="1"/>
  </sheetPr>
  <dimension ref="A1:P53"/>
  <sheetViews>
    <sheetView zoomScale="90" zoomScaleNormal="90" workbookViewId="0">
      <pane ySplit="1" topLeftCell="A20" activePane="bottomLeft" state="frozen"/>
      <selection activeCell="J79" sqref="J79"/>
      <selection pane="bottomLeft" activeCell="E45" sqref="E45"/>
    </sheetView>
  </sheetViews>
  <sheetFormatPr baseColWidth="10" defaultColWidth="8.83203125" defaultRowHeight="15" customHeight="1" x14ac:dyDescent="0.2"/>
  <cols>
    <col min="1" max="1" width="14" style="56" customWidth="1"/>
    <col min="2" max="2" width="7.33203125" bestFit="1" customWidth="1"/>
    <col min="3" max="3" width="41" customWidth="1"/>
    <col min="4" max="4" width="13.5" bestFit="1" customWidth="1"/>
    <col min="5" max="5" width="16" customWidth="1"/>
    <col min="6" max="6" width="14.33203125" customWidth="1"/>
    <col min="7" max="7" width="14.6640625" customWidth="1"/>
    <col min="8" max="8" width="17.33203125" customWidth="1"/>
    <col min="9" max="9" width="7.33203125" customWidth="1"/>
    <col min="10" max="10" width="11" bestFit="1" customWidth="1"/>
    <col min="13" max="13" width="38.6640625" customWidth="1"/>
    <col min="14" max="14" width="20.5" customWidth="1"/>
    <col min="15" max="15" width="19.5" customWidth="1"/>
    <col min="16" max="16" width="16.5" customWidth="1"/>
  </cols>
  <sheetData>
    <row r="1" spans="1:16" ht="38" customHeight="1" thickBot="1" x14ac:dyDescent="0.25">
      <c r="A1" s="691" t="s">
        <v>353</v>
      </c>
      <c r="B1" s="692" t="s">
        <v>354</v>
      </c>
      <c r="C1" s="692" t="s">
        <v>355</v>
      </c>
      <c r="D1" s="692" t="s">
        <v>356</v>
      </c>
      <c r="E1" s="692" t="s">
        <v>357</v>
      </c>
      <c r="F1" s="692" t="s">
        <v>358</v>
      </c>
      <c r="G1" s="692" t="s">
        <v>359</v>
      </c>
      <c r="H1" s="693" t="s">
        <v>360</v>
      </c>
      <c r="I1" s="574"/>
      <c r="J1" s="656" t="s">
        <v>361</v>
      </c>
      <c r="K1" s="657" t="s">
        <v>362</v>
      </c>
      <c r="L1" s="658" t="s">
        <v>363</v>
      </c>
      <c r="M1" s="659" t="s">
        <v>364</v>
      </c>
      <c r="N1" s="660" t="s">
        <v>365</v>
      </c>
      <c r="O1" s="661" t="s">
        <v>366</v>
      </c>
      <c r="P1" s="662" t="s">
        <v>367</v>
      </c>
    </row>
    <row r="2" spans="1:16" ht="15.5" customHeight="1" x14ac:dyDescent="0.2">
      <c r="A2" s="123">
        <v>45259</v>
      </c>
      <c r="B2" s="104">
        <v>1</v>
      </c>
      <c r="C2" s="104" t="s">
        <v>398</v>
      </c>
      <c r="D2" s="104">
        <v>1.2</v>
      </c>
      <c r="E2" s="104">
        <v>1.2</v>
      </c>
      <c r="F2" s="104">
        <v>1.2</v>
      </c>
      <c r="G2" s="104">
        <v>1</v>
      </c>
      <c r="H2" s="124">
        <v>1</v>
      </c>
      <c r="I2" s="106"/>
      <c r="J2" s="701">
        <v>45621</v>
      </c>
      <c r="K2" s="670">
        <v>56.1</v>
      </c>
      <c r="L2" s="671"/>
      <c r="M2" s="684" t="s">
        <v>369</v>
      </c>
      <c r="N2" s="672" t="s">
        <v>370</v>
      </c>
      <c r="O2" s="671" t="s">
        <v>371</v>
      </c>
      <c r="P2" s="697">
        <v>2642842</v>
      </c>
    </row>
    <row r="3" spans="1:16" ht="16" customHeight="1" x14ac:dyDescent="0.2">
      <c r="A3" s="123">
        <v>45260</v>
      </c>
      <c r="B3" s="104">
        <v>2</v>
      </c>
      <c r="C3" s="104" t="s">
        <v>399</v>
      </c>
      <c r="D3" s="104">
        <v>1.7</v>
      </c>
      <c r="E3" s="104">
        <v>2.9</v>
      </c>
      <c r="F3" s="104">
        <v>1.7</v>
      </c>
      <c r="G3" s="104">
        <v>1</v>
      </c>
      <c r="H3" s="124">
        <v>4</v>
      </c>
      <c r="I3" s="106"/>
      <c r="J3" s="703">
        <v>45629</v>
      </c>
      <c r="K3" s="673">
        <v>56.1</v>
      </c>
      <c r="L3" s="673"/>
      <c r="M3" s="686" t="s">
        <v>374</v>
      </c>
      <c r="N3" s="674" t="s">
        <v>370</v>
      </c>
      <c r="O3" s="675" t="s">
        <v>371</v>
      </c>
      <c r="P3" s="698">
        <v>2642842</v>
      </c>
    </row>
    <row r="4" spans="1:16" ht="15.5" customHeight="1" x14ac:dyDescent="0.2">
      <c r="A4" s="123">
        <v>45265</v>
      </c>
      <c r="B4" s="104">
        <v>3</v>
      </c>
      <c r="C4" s="104" t="s">
        <v>400</v>
      </c>
      <c r="D4" s="104">
        <v>0.4</v>
      </c>
      <c r="E4" s="104">
        <v>3.4</v>
      </c>
      <c r="F4" s="104">
        <v>0.4</v>
      </c>
      <c r="G4" s="104">
        <v>1</v>
      </c>
      <c r="H4" s="124">
        <v>1</v>
      </c>
      <c r="I4" s="106"/>
      <c r="J4" s="704">
        <v>45637</v>
      </c>
      <c r="K4" s="676">
        <v>56.1</v>
      </c>
      <c r="L4" s="677"/>
      <c r="M4" s="663" t="s">
        <v>376</v>
      </c>
      <c r="N4" s="678" t="s">
        <v>370</v>
      </c>
      <c r="O4" s="677" t="s">
        <v>371</v>
      </c>
      <c r="P4" s="680">
        <v>2642842</v>
      </c>
    </row>
    <row r="5" spans="1:16" ht="16" customHeight="1" x14ac:dyDescent="0.2">
      <c r="A5" s="123">
        <v>45468</v>
      </c>
      <c r="B5" s="104" t="s">
        <v>401</v>
      </c>
      <c r="C5" s="104" t="s">
        <v>402</v>
      </c>
      <c r="D5" s="104"/>
      <c r="E5" s="104"/>
      <c r="F5" s="104"/>
      <c r="G5" s="104"/>
      <c r="H5" s="124">
        <v>0</v>
      </c>
      <c r="I5" s="106"/>
      <c r="J5" s="703">
        <v>45645</v>
      </c>
      <c r="K5" s="673">
        <v>56.1</v>
      </c>
      <c r="L5" s="673"/>
      <c r="M5" s="663" t="s">
        <v>95</v>
      </c>
      <c r="N5" s="674" t="s">
        <v>370</v>
      </c>
      <c r="O5" s="675" t="s">
        <v>371</v>
      </c>
      <c r="P5" s="698">
        <v>2642842</v>
      </c>
    </row>
    <row r="6" spans="1:16" ht="15.5" customHeight="1" x14ac:dyDescent="0.2">
      <c r="A6" s="667">
        <v>45273</v>
      </c>
      <c r="B6" s="668">
        <v>4</v>
      </c>
      <c r="C6" s="668" t="s">
        <v>403</v>
      </c>
      <c r="D6" s="104">
        <v>1.9</v>
      </c>
      <c r="E6" s="104">
        <v>5.2</v>
      </c>
      <c r="F6" s="104">
        <v>1.9</v>
      </c>
      <c r="G6" s="104">
        <v>1</v>
      </c>
      <c r="H6" s="124">
        <v>2</v>
      </c>
      <c r="I6" s="106"/>
      <c r="J6" s="704">
        <v>45653</v>
      </c>
      <c r="K6" s="676">
        <v>56.1</v>
      </c>
      <c r="L6" s="677"/>
      <c r="M6" s="663" t="s">
        <v>376</v>
      </c>
      <c r="N6" s="678" t="s">
        <v>370</v>
      </c>
      <c r="O6" s="677" t="s">
        <v>371</v>
      </c>
      <c r="P6" s="680">
        <v>2642842</v>
      </c>
    </row>
    <row r="7" spans="1:16" ht="16" customHeight="1" x14ac:dyDescent="0.2">
      <c r="A7" s="123">
        <v>45468</v>
      </c>
      <c r="B7" s="104" t="s">
        <v>404</v>
      </c>
      <c r="C7" s="104" t="s">
        <v>405</v>
      </c>
      <c r="D7" s="104"/>
      <c r="E7" s="104"/>
      <c r="F7" s="104"/>
      <c r="G7" s="104"/>
      <c r="H7" s="124">
        <v>0</v>
      </c>
      <c r="I7" s="106"/>
      <c r="J7" s="703">
        <v>45656</v>
      </c>
      <c r="K7" s="673">
        <v>56.1</v>
      </c>
      <c r="L7" s="673"/>
      <c r="M7" s="663" t="s">
        <v>381</v>
      </c>
      <c r="N7" s="674" t="s">
        <v>370</v>
      </c>
      <c r="O7" s="675" t="s">
        <v>371</v>
      </c>
      <c r="P7" s="698">
        <v>2642842</v>
      </c>
    </row>
    <row r="8" spans="1:16" ht="15.5" customHeight="1" x14ac:dyDescent="0.2">
      <c r="A8" s="123">
        <v>45469</v>
      </c>
      <c r="B8" s="104">
        <v>5</v>
      </c>
      <c r="C8" s="104" t="s">
        <v>386</v>
      </c>
      <c r="D8" s="104">
        <v>1.2</v>
      </c>
      <c r="E8" s="104">
        <v>6.4</v>
      </c>
      <c r="F8" s="104">
        <v>1.2</v>
      </c>
      <c r="G8" s="104">
        <v>1</v>
      </c>
      <c r="H8" s="124">
        <v>2</v>
      </c>
      <c r="I8" s="106"/>
      <c r="J8" s="704">
        <v>45657</v>
      </c>
      <c r="K8" s="676">
        <v>56.1</v>
      </c>
      <c r="L8" s="677"/>
      <c r="M8" s="663" t="s">
        <v>383</v>
      </c>
      <c r="N8" s="666" t="s">
        <v>384</v>
      </c>
      <c r="O8" s="666" t="s">
        <v>385</v>
      </c>
      <c r="P8" s="690">
        <v>2797774</v>
      </c>
    </row>
    <row r="9" spans="1:16" ht="16" customHeight="1" x14ac:dyDescent="0.2">
      <c r="A9" s="123">
        <v>45573</v>
      </c>
      <c r="B9" s="104">
        <v>6</v>
      </c>
      <c r="C9" s="104" t="s">
        <v>386</v>
      </c>
      <c r="D9" s="104">
        <v>1.1000000000000001</v>
      </c>
      <c r="E9" s="104">
        <v>7.5</v>
      </c>
      <c r="F9" s="104">
        <v>1.1000000000000001</v>
      </c>
      <c r="G9" s="104">
        <v>1</v>
      </c>
      <c r="H9" s="124">
        <v>6</v>
      </c>
      <c r="I9" s="106"/>
      <c r="J9" s="700">
        <v>45656</v>
      </c>
      <c r="K9" s="676">
        <v>56.1</v>
      </c>
      <c r="L9" s="664" t="s">
        <v>378</v>
      </c>
      <c r="M9" s="686" t="s">
        <v>374</v>
      </c>
      <c r="N9" s="674" t="s">
        <v>370</v>
      </c>
      <c r="O9" s="675" t="s">
        <v>371</v>
      </c>
      <c r="P9" s="679">
        <v>2642842</v>
      </c>
    </row>
    <row r="10" spans="1:16" ht="15.5" customHeight="1" x14ac:dyDescent="0.2">
      <c r="A10" s="123">
        <v>45597</v>
      </c>
      <c r="B10" s="699">
        <v>45495</v>
      </c>
      <c r="C10" s="104" t="s">
        <v>390</v>
      </c>
      <c r="D10" s="104">
        <v>48.6</v>
      </c>
      <c r="E10" s="104">
        <v>56.1</v>
      </c>
      <c r="F10" s="104">
        <v>48.6</v>
      </c>
      <c r="G10" s="104">
        <v>16</v>
      </c>
      <c r="H10" s="124">
        <v>16</v>
      </c>
      <c r="I10" s="106"/>
      <c r="J10" s="700">
        <v>45291</v>
      </c>
      <c r="K10" s="665">
        <v>56.1</v>
      </c>
      <c r="L10" s="664" t="s">
        <v>378</v>
      </c>
      <c r="M10" s="663" t="s">
        <v>388</v>
      </c>
      <c r="N10" s="674" t="s">
        <v>370</v>
      </c>
      <c r="O10" s="675" t="s">
        <v>371</v>
      </c>
      <c r="P10" s="680">
        <v>2642842</v>
      </c>
    </row>
    <row r="11" spans="1:16" ht="16" customHeight="1" x14ac:dyDescent="0.2">
      <c r="A11" s="123"/>
      <c r="B11" s="104"/>
      <c r="C11" s="104"/>
      <c r="D11" s="104"/>
      <c r="E11" s="104"/>
      <c r="F11" s="104"/>
      <c r="G11" s="104"/>
      <c r="H11" s="124"/>
      <c r="I11" s="106"/>
      <c r="J11" s="704">
        <v>45666</v>
      </c>
      <c r="K11" s="676">
        <v>56.1</v>
      </c>
      <c r="L11" s="677"/>
      <c r="M11" s="663" t="s">
        <v>376</v>
      </c>
      <c r="N11" s="678" t="s">
        <v>370</v>
      </c>
      <c r="O11" s="677" t="s">
        <v>371</v>
      </c>
      <c r="P11" s="680">
        <v>2642842</v>
      </c>
    </row>
    <row r="12" spans="1:16" ht="16" customHeight="1" x14ac:dyDescent="0.2">
      <c r="A12" s="123"/>
      <c r="B12" s="104"/>
      <c r="C12" s="104"/>
      <c r="D12" s="104"/>
      <c r="E12" s="104"/>
      <c r="F12" s="104"/>
      <c r="G12" s="104"/>
      <c r="H12" s="124"/>
      <c r="I12" s="106"/>
      <c r="J12" s="702">
        <v>45678</v>
      </c>
      <c r="K12" s="676">
        <v>56.1</v>
      </c>
      <c r="L12" s="689"/>
      <c r="M12" s="663" t="s">
        <v>376</v>
      </c>
      <c r="N12" s="674" t="s">
        <v>370</v>
      </c>
      <c r="O12" s="675" t="s">
        <v>371</v>
      </c>
      <c r="P12" s="698">
        <v>2642842</v>
      </c>
    </row>
    <row r="13" spans="1:16" ht="16" customHeight="1" x14ac:dyDescent="0.2">
      <c r="A13" s="123"/>
      <c r="B13" s="104"/>
      <c r="C13" s="104"/>
      <c r="D13" s="104"/>
      <c r="E13" s="104"/>
      <c r="F13" s="104"/>
      <c r="G13" s="104"/>
      <c r="H13" s="124"/>
      <c r="I13" s="106"/>
      <c r="J13" s="705">
        <v>45691</v>
      </c>
      <c r="K13" s="676">
        <v>56.1</v>
      </c>
      <c r="L13" s="681" t="s">
        <v>378</v>
      </c>
      <c r="M13" s="663" t="s">
        <v>376</v>
      </c>
      <c r="N13" s="674" t="s">
        <v>370</v>
      </c>
      <c r="O13" s="675" t="s">
        <v>371</v>
      </c>
      <c r="P13" s="698">
        <v>2642842</v>
      </c>
    </row>
    <row r="14" spans="1:16" ht="16" customHeight="1" x14ac:dyDescent="0.2">
      <c r="A14" s="123"/>
      <c r="B14" s="104"/>
      <c r="C14" s="104"/>
      <c r="D14" s="104"/>
      <c r="E14" s="104"/>
      <c r="F14" s="104"/>
      <c r="G14" s="104"/>
      <c r="H14" s="124"/>
      <c r="I14" s="106"/>
      <c r="J14" s="705">
        <v>45637</v>
      </c>
      <c r="K14" s="665">
        <v>56.1</v>
      </c>
      <c r="L14" s="681" t="s">
        <v>378</v>
      </c>
      <c r="M14" s="682" t="s">
        <v>406</v>
      </c>
      <c r="N14" s="681" t="s">
        <v>378</v>
      </c>
      <c r="O14" s="681" t="s">
        <v>378</v>
      </c>
      <c r="P14" s="683"/>
    </row>
    <row r="15" spans="1:16" ht="16" customHeight="1" x14ac:dyDescent="0.2">
      <c r="A15" s="123"/>
      <c r="B15" s="104"/>
      <c r="C15" s="104"/>
      <c r="D15" s="104"/>
      <c r="E15" s="104"/>
      <c r="F15" s="104"/>
      <c r="G15" s="104"/>
      <c r="H15" s="124"/>
      <c r="I15" s="106"/>
      <c r="J15" s="705">
        <v>45693</v>
      </c>
      <c r="K15" s="676">
        <v>56.1</v>
      </c>
      <c r="L15" s="681" t="s">
        <v>378</v>
      </c>
      <c r="M15" s="682" t="s">
        <v>407</v>
      </c>
      <c r="N15" s="681"/>
      <c r="O15" s="681"/>
      <c r="P15" s="683"/>
    </row>
    <row r="16" spans="1:16" ht="16" customHeight="1" x14ac:dyDescent="0.2">
      <c r="A16" s="123"/>
      <c r="B16" s="104"/>
      <c r="C16" s="104"/>
      <c r="D16" s="104"/>
      <c r="E16" s="104"/>
      <c r="F16" s="104"/>
      <c r="G16" s="104"/>
      <c r="H16" s="124"/>
      <c r="I16" s="106"/>
      <c r="J16" s="705">
        <v>45693</v>
      </c>
      <c r="K16" s="676">
        <v>56.1</v>
      </c>
      <c r="L16" s="681" t="s">
        <v>378</v>
      </c>
      <c r="M16" s="682" t="s">
        <v>408</v>
      </c>
      <c r="N16" s="681" t="s">
        <v>409</v>
      </c>
      <c r="O16" s="681" t="s">
        <v>410</v>
      </c>
      <c r="P16" s="683">
        <v>395467</v>
      </c>
    </row>
    <row r="17" spans="1:16" ht="16" customHeight="1" x14ac:dyDescent="0.2">
      <c r="A17" s="123"/>
      <c r="B17" s="104"/>
      <c r="C17" s="104"/>
      <c r="D17" s="104"/>
      <c r="E17" s="104"/>
      <c r="F17" s="104"/>
      <c r="G17" s="104"/>
      <c r="H17" s="124"/>
      <c r="I17" s="106"/>
      <c r="J17" s="702">
        <v>45678</v>
      </c>
      <c r="K17" s="676">
        <v>56.1</v>
      </c>
      <c r="L17" s="681" t="s">
        <v>378</v>
      </c>
      <c r="M17" s="682" t="s">
        <v>411</v>
      </c>
      <c r="N17" s="681" t="s">
        <v>378</v>
      </c>
      <c r="O17" s="681" t="s">
        <v>378</v>
      </c>
      <c r="P17" s="683"/>
    </row>
    <row r="18" spans="1:16" ht="16" customHeight="1" x14ac:dyDescent="0.2">
      <c r="A18" s="123"/>
      <c r="B18" s="104"/>
      <c r="C18" s="104"/>
      <c r="D18" s="104"/>
      <c r="E18" s="104"/>
      <c r="F18" s="104"/>
      <c r="G18" s="104"/>
      <c r="H18" s="124"/>
      <c r="I18" s="106"/>
      <c r="J18" s="705">
        <v>45691</v>
      </c>
      <c r="K18" s="665">
        <v>56.1</v>
      </c>
      <c r="L18" s="681" t="s">
        <v>378</v>
      </c>
      <c r="M18" s="682" t="s">
        <v>412</v>
      </c>
      <c r="N18" s="681" t="s">
        <v>378</v>
      </c>
      <c r="O18" s="681" t="s">
        <v>378</v>
      </c>
      <c r="P18" s="683"/>
    </row>
    <row r="19" spans="1:16" ht="16" customHeight="1" x14ac:dyDescent="0.2">
      <c r="A19" s="123"/>
      <c r="B19" s="104"/>
      <c r="C19" s="104"/>
      <c r="D19" s="104"/>
      <c r="E19" s="104"/>
      <c r="F19" s="104"/>
      <c r="G19" s="104"/>
      <c r="H19" s="124"/>
      <c r="I19" s="106"/>
      <c r="J19" s="705">
        <v>45692</v>
      </c>
      <c r="K19" s="676">
        <v>56.1</v>
      </c>
      <c r="L19" s="681" t="s">
        <v>378</v>
      </c>
      <c r="M19" s="682" t="s">
        <v>413</v>
      </c>
      <c r="N19" s="681" t="s">
        <v>378</v>
      </c>
      <c r="O19" s="681" t="s">
        <v>378</v>
      </c>
      <c r="P19" s="683"/>
    </row>
    <row r="20" spans="1:16" ht="16" customHeight="1" x14ac:dyDescent="0.2">
      <c r="A20" s="123"/>
      <c r="B20" s="104"/>
      <c r="C20" s="104"/>
      <c r="D20" s="104"/>
      <c r="E20" s="104"/>
      <c r="F20" s="104"/>
      <c r="G20" s="104"/>
      <c r="H20" s="124"/>
      <c r="I20" s="106"/>
      <c r="J20" s="705" t="s">
        <v>378</v>
      </c>
      <c r="K20" s="682" t="s">
        <v>378</v>
      </c>
      <c r="L20" s="681" t="s">
        <v>378</v>
      </c>
      <c r="M20" s="682" t="s">
        <v>378</v>
      </c>
      <c r="N20" s="681" t="s">
        <v>378</v>
      </c>
      <c r="O20" s="681" t="s">
        <v>378</v>
      </c>
      <c r="P20" s="683"/>
    </row>
    <row r="21" spans="1:16" ht="16" customHeight="1" x14ac:dyDescent="0.2">
      <c r="A21" s="123"/>
      <c r="B21" s="104"/>
      <c r="C21" s="104"/>
      <c r="D21" s="104"/>
      <c r="E21" s="104"/>
      <c r="F21" s="104"/>
      <c r="G21" s="104"/>
      <c r="H21" s="124"/>
      <c r="I21" s="106"/>
      <c r="J21" s="705" t="s">
        <v>378</v>
      </c>
      <c r="K21" s="682" t="s">
        <v>378</v>
      </c>
      <c r="L21" s="681" t="s">
        <v>378</v>
      </c>
      <c r="M21" s="682" t="s">
        <v>378</v>
      </c>
      <c r="N21" s="681" t="s">
        <v>378</v>
      </c>
      <c r="O21" s="681" t="s">
        <v>378</v>
      </c>
      <c r="P21" s="683"/>
    </row>
    <row r="22" spans="1:16" ht="16" customHeight="1" x14ac:dyDescent="0.2">
      <c r="A22" s="123"/>
      <c r="B22" s="104"/>
      <c r="C22" s="104"/>
      <c r="D22" s="104"/>
      <c r="E22" s="104"/>
      <c r="F22" s="104"/>
      <c r="G22" s="104"/>
      <c r="H22" s="124"/>
      <c r="I22" s="106"/>
      <c r="J22" s="705" t="s">
        <v>378</v>
      </c>
      <c r="K22" s="682" t="s">
        <v>378</v>
      </c>
      <c r="L22" s="681" t="s">
        <v>378</v>
      </c>
      <c r="M22" s="682" t="s">
        <v>378</v>
      </c>
      <c r="N22" s="681" t="s">
        <v>378</v>
      </c>
      <c r="O22" s="681" t="s">
        <v>378</v>
      </c>
      <c r="P22" s="683"/>
    </row>
    <row r="23" spans="1:16" ht="16" customHeight="1" x14ac:dyDescent="0.2">
      <c r="A23" s="123"/>
      <c r="B23" s="104"/>
      <c r="C23" s="104"/>
      <c r="D23" s="104"/>
      <c r="E23" s="104"/>
      <c r="F23" s="104"/>
      <c r="G23" s="104"/>
      <c r="H23" s="124"/>
      <c r="I23" s="106"/>
      <c r="J23" s="705" t="s">
        <v>378</v>
      </c>
      <c r="K23" s="682" t="s">
        <v>378</v>
      </c>
      <c r="L23" s="681" t="s">
        <v>378</v>
      </c>
      <c r="M23" s="682" t="s">
        <v>378</v>
      </c>
      <c r="N23" s="681" t="s">
        <v>378</v>
      </c>
      <c r="O23" s="681" t="s">
        <v>378</v>
      </c>
      <c r="P23" s="683"/>
    </row>
    <row r="24" spans="1:16" ht="16" customHeight="1" x14ac:dyDescent="0.2">
      <c r="A24" s="123"/>
      <c r="B24" s="104"/>
      <c r="C24" s="104"/>
      <c r="D24" s="104"/>
      <c r="E24" s="104"/>
      <c r="F24" s="104"/>
      <c r="G24" s="104"/>
      <c r="H24" s="124"/>
      <c r="I24" s="106"/>
      <c r="J24" s="681" t="s">
        <v>378</v>
      </c>
      <c r="K24" s="682" t="s">
        <v>378</v>
      </c>
      <c r="L24" s="681" t="s">
        <v>378</v>
      </c>
      <c r="M24" s="682" t="s">
        <v>378</v>
      </c>
      <c r="N24" s="681" t="s">
        <v>378</v>
      </c>
      <c r="O24" s="681" t="s">
        <v>378</v>
      </c>
      <c r="P24" s="683"/>
    </row>
    <row r="25" spans="1:16" ht="16" customHeight="1" x14ac:dyDescent="0.2">
      <c r="A25" s="123"/>
      <c r="B25" s="104"/>
      <c r="C25" s="104"/>
      <c r="D25" s="104"/>
      <c r="E25" s="104"/>
      <c r="F25" s="104"/>
      <c r="G25" s="104"/>
      <c r="H25" s="124"/>
      <c r="I25" s="106"/>
      <c r="J25" s="681" t="s">
        <v>378</v>
      </c>
      <c r="K25" s="682" t="s">
        <v>378</v>
      </c>
      <c r="L25" s="681" t="s">
        <v>378</v>
      </c>
      <c r="M25" s="682" t="s">
        <v>378</v>
      </c>
      <c r="N25" s="681" t="s">
        <v>378</v>
      </c>
      <c r="O25" s="681" t="s">
        <v>378</v>
      </c>
      <c r="P25" s="683"/>
    </row>
    <row r="26" spans="1:16" ht="16" customHeight="1" x14ac:dyDescent="0.2">
      <c r="A26" s="123"/>
      <c r="B26" s="104"/>
      <c r="C26" s="104"/>
      <c r="D26" s="104"/>
      <c r="E26" s="104"/>
      <c r="F26" s="104"/>
      <c r="G26" s="104"/>
      <c r="H26" s="124"/>
      <c r="I26" s="106"/>
      <c r="J26" s="681" t="s">
        <v>378</v>
      </c>
      <c r="K26" s="682" t="s">
        <v>378</v>
      </c>
      <c r="L26" s="681" t="s">
        <v>378</v>
      </c>
      <c r="M26" s="682" t="s">
        <v>378</v>
      </c>
      <c r="N26" s="681" t="s">
        <v>378</v>
      </c>
      <c r="O26" s="681" t="s">
        <v>378</v>
      </c>
      <c r="P26" s="683"/>
    </row>
    <row r="27" spans="1:16" ht="16" customHeight="1" x14ac:dyDescent="0.2">
      <c r="A27" s="123"/>
      <c r="B27" s="104"/>
      <c r="C27" s="104"/>
      <c r="D27" s="104"/>
      <c r="E27" s="104"/>
      <c r="F27" s="104"/>
      <c r="G27" s="104"/>
      <c r="H27" s="124"/>
      <c r="I27" s="106"/>
      <c r="J27" s="681" t="s">
        <v>378</v>
      </c>
      <c r="K27" s="682" t="s">
        <v>378</v>
      </c>
      <c r="L27" s="681" t="s">
        <v>378</v>
      </c>
      <c r="M27" s="682" t="s">
        <v>378</v>
      </c>
      <c r="N27" s="681" t="s">
        <v>378</v>
      </c>
      <c r="O27" s="681" t="s">
        <v>378</v>
      </c>
      <c r="P27" s="683"/>
    </row>
    <row r="28" spans="1:16" ht="16" customHeight="1" x14ac:dyDescent="0.2">
      <c r="A28" s="123"/>
      <c r="B28" s="104"/>
      <c r="C28" s="104"/>
      <c r="D28" s="104"/>
      <c r="E28" s="104"/>
      <c r="F28" s="104"/>
      <c r="G28" s="104"/>
      <c r="H28" s="124"/>
      <c r="I28" s="106"/>
      <c r="J28" s="681" t="s">
        <v>378</v>
      </c>
      <c r="K28" s="682" t="s">
        <v>378</v>
      </c>
      <c r="L28" s="681" t="s">
        <v>378</v>
      </c>
      <c r="M28" s="682" t="s">
        <v>378</v>
      </c>
      <c r="N28" s="681" t="s">
        <v>378</v>
      </c>
      <c r="O28" s="681" t="s">
        <v>378</v>
      </c>
      <c r="P28" s="683"/>
    </row>
    <row r="29" spans="1:16" ht="16" customHeight="1" x14ac:dyDescent="0.2">
      <c r="A29" s="123"/>
      <c r="B29" s="104"/>
      <c r="C29" s="104"/>
      <c r="D29" s="104"/>
      <c r="E29" s="104"/>
      <c r="F29" s="104"/>
      <c r="G29" s="104"/>
      <c r="H29" s="124"/>
      <c r="I29" s="106"/>
      <c r="J29" s="681" t="s">
        <v>378</v>
      </c>
      <c r="K29" s="682" t="s">
        <v>378</v>
      </c>
      <c r="L29" s="681" t="s">
        <v>378</v>
      </c>
      <c r="M29" s="682" t="s">
        <v>378</v>
      </c>
      <c r="N29" s="681" t="s">
        <v>378</v>
      </c>
      <c r="O29" s="681" t="s">
        <v>378</v>
      </c>
      <c r="P29" s="683"/>
    </row>
    <row r="30" spans="1:16" ht="16" customHeight="1" x14ac:dyDescent="0.2">
      <c r="A30" s="123"/>
      <c r="B30" s="104"/>
      <c r="C30" s="104"/>
      <c r="D30" s="104"/>
      <c r="E30" s="104"/>
      <c r="F30" s="104"/>
      <c r="G30" s="104"/>
      <c r="H30" s="124"/>
      <c r="I30" s="106"/>
      <c r="J30" s="681" t="s">
        <v>378</v>
      </c>
      <c r="K30" s="682" t="s">
        <v>378</v>
      </c>
      <c r="L30" s="681" t="s">
        <v>378</v>
      </c>
      <c r="M30" s="682" t="s">
        <v>378</v>
      </c>
      <c r="N30" s="681" t="s">
        <v>378</v>
      </c>
      <c r="O30" s="681" t="s">
        <v>378</v>
      </c>
      <c r="P30" s="683"/>
    </row>
    <row r="31" spans="1:16" ht="16" customHeight="1" thickBot="1" x14ac:dyDescent="0.25">
      <c r="A31" s="123"/>
      <c r="B31" s="104"/>
      <c r="C31" s="104"/>
      <c r="D31" s="104"/>
      <c r="E31" s="104"/>
      <c r="F31" s="104"/>
      <c r="G31" s="104"/>
      <c r="H31" s="124"/>
      <c r="I31" s="106"/>
      <c r="J31" s="681" t="s">
        <v>378</v>
      </c>
      <c r="K31" s="682" t="s">
        <v>378</v>
      </c>
      <c r="L31" s="681" t="s">
        <v>378</v>
      </c>
      <c r="M31" s="682" t="s">
        <v>378</v>
      </c>
      <c r="N31" s="681" t="s">
        <v>378</v>
      </c>
      <c r="O31" s="681" t="s">
        <v>378</v>
      </c>
      <c r="P31" s="683"/>
    </row>
    <row r="32" spans="1:16" ht="16" customHeight="1" x14ac:dyDescent="0.2">
      <c r="A32" s="222" t="s">
        <v>49</v>
      </c>
      <c r="B32" s="223">
        <f>SUM(B2:B31)</f>
        <v>45516</v>
      </c>
      <c r="C32" s="223"/>
      <c r="D32" s="223">
        <f>SUM(D2:D31)</f>
        <v>56.1</v>
      </c>
      <c r="E32" s="223">
        <f>SUM(D32)</f>
        <v>56.1</v>
      </c>
      <c r="F32" s="223">
        <f>SUM(F2:F31)</f>
        <v>56.1</v>
      </c>
      <c r="G32" s="223">
        <f>SUM(G2:G31)</f>
        <v>22</v>
      </c>
      <c r="H32" s="224">
        <f>SUM(H2:H31)</f>
        <v>32</v>
      </c>
      <c r="I32" s="106"/>
      <c r="J32" s="155"/>
      <c r="K32" s="155"/>
      <c r="L32" s="155"/>
      <c r="M32" s="155"/>
      <c r="N32" s="155"/>
      <c r="O32" s="155"/>
      <c r="P32" s="155"/>
    </row>
    <row r="33" spans="1:9" s="110" customFormat="1" x14ac:dyDescent="0.2">
      <c r="A33" s="125"/>
      <c r="I33"/>
    </row>
    <row r="34" spans="1:9" s="110" customFormat="1" ht="16" x14ac:dyDescent="0.2">
      <c r="A34" s="153"/>
      <c r="B34" s="105"/>
      <c r="C34" s="107"/>
      <c r="D34" s="105"/>
      <c r="E34" s="105"/>
      <c r="I34"/>
    </row>
    <row r="35" spans="1:9" s="110" customFormat="1" ht="16" x14ac:dyDescent="0.2">
      <c r="A35" s="153"/>
      <c r="B35" s="105"/>
      <c r="C35" s="105"/>
      <c r="D35" s="105"/>
      <c r="E35" s="105"/>
      <c r="F35" s="122"/>
      <c r="G35" s="122"/>
      <c r="H35" s="122"/>
      <c r="I35"/>
    </row>
    <row r="36" spans="1:9" s="110" customFormat="1" ht="16" x14ac:dyDescent="0.2">
      <c r="A36" s="153"/>
      <c r="B36" s="105"/>
      <c r="C36" s="107"/>
      <c r="D36" s="105"/>
      <c r="E36" s="105"/>
      <c r="F36" s="122"/>
      <c r="G36" s="122"/>
      <c r="H36" s="122"/>
      <c r="I36"/>
    </row>
    <row r="37" spans="1:9" s="110" customFormat="1" ht="16" x14ac:dyDescent="0.2">
      <c r="A37" s="153"/>
      <c r="B37" s="105"/>
      <c r="C37" s="105"/>
      <c r="D37" s="105"/>
      <c r="E37" s="105"/>
      <c r="F37" s="122"/>
      <c r="G37" s="122"/>
      <c r="H37" s="122"/>
      <c r="I37"/>
    </row>
    <row r="38" spans="1:9" s="110" customFormat="1" ht="16" x14ac:dyDescent="0.2">
      <c r="A38" s="153"/>
      <c r="B38" s="105"/>
      <c r="C38" s="107"/>
      <c r="D38" s="105"/>
      <c r="E38" s="105"/>
      <c r="F38" s="122"/>
      <c r="G38" s="122"/>
      <c r="H38" s="122"/>
      <c r="I38"/>
    </row>
    <row r="39" spans="1:9" s="110" customFormat="1" ht="16" x14ac:dyDescent="0.2">
      <c r="A39" s="153"/>
      <c r="B39" s="105"/>
      <c r="C39" s="107"/>
      <c r="D39" s="105"/>
      <c r="E39" s="105"/>
      <c r="F39" s="122"/>
      <c r="G39" s="122"/>
      <c r="H39" s="122" t="s">
        <v>397</v>
      </c>
      <c r="I39"/>
    </row>
    <row r="40" spans="1:9" s="110" customFormat="1" ht="16" x14ac:dyDescent="0.2">
      <c r="A40" s="153"/>
      <c r="B40" s="105"/>
      <c r="C40" s="107"/>
      <c r="D40" s="105"/>
      <c r="E40" s="105"/>
      <c r="F40" s="122"/>
      <c r="G40" s="122"/>
      <c r="H40" s="122"/>
      <c r="I40"/>
    </row>
    <row r="41" spans="1:9" s="110" customFormat="1" ht="16" x14ac:dyDescent="0.2">
      <c r="A41" s="153"/>
      <c r="B41" s="105"/>
      <c r="C41" s="105"/>
      <c r="D41" s="105"/>
      <c r="E41" s="105"/>
      <c r="F41" s="122"/>
      <c r="G41" s="122"/>
      <c r="H41" s="122"/>
      <c r="I41"/>
    </row>
    <row r="42" spans="1:9" s="110" customFormat="1" ht="16" x14ac:dyDescent="0.2">
      <c r="A42" s="153"/>
      <c r="B42" s="105"/>
      <c r="C42" s="105"/>
      <c r="D42" s="105"/>
      <c r="E42" s="105"/>
      <c r="F42" s="122"/>
      <c r="G42" s="122"/>
      <c r="H42" s="122"/>
      <c r="I42"/>
    </row>
    <row r="43" spans="1:9" s="110" customFormat="1" ht="16" x14ac:dyDescent="0.2">
      <c r="A43" s="153"/>
      <c r="B43" s="105"/>
      <c r="C43" s="105"/>
      <c r="D43" s="105"/>
      <c r="E43" s="105"/>
      <c r="F43" s="122"/>
      <c r="G43" s="122"/>
      <c r="H43" s="122"/>
      <c r="I43"/>
    </row>
    <row r="44" spans="1:9" s="110" customFormat="1" ht="16" x14ac:dyDescent="0.2">
      <c r="A44" s="156"/>
      <c r="B44" s="157"/>
      <c r="C44" s="157"/>
      <c r="D44" s="157"/>
      <c r="E44" s="157"/>
      <c r="F44" s="122"/>
      <c r="G44" s="122"/>
      <c r="H44" s="122"/>
      <c r="I44"/>
    </row>
    <row r="45" spans="1:9" s="110" customFormat="1" ht="16" x14ac:dyDescent="0.2">
      <c r="A45" s="153"/>
      <c r="B45" s="105"/>
      <c r="C45" s="105"/>
      <c r="D45" s="105"/>
      <c r="E45" s="105"/>
      <c r="F45" s="122"/>
      <c r="G45" s="122"/>
      <c r="H45" s="122"/>
      <c r="I45"/>
    </row>
    <row r="46" spans="1:9" ht="16" x14ac:dyDescent="0.2">
      <c r="A46" s="153"/>
      <c r="B46" s="105"/>
      <c r="C46" s="107"/>
      <c r="D46" s="105"/>
      <c r="E46" s="105"/>
      <c r="F46" s="6"/>
      <c r="G46" s="6"/>
      <c r="H46" s="6"/>
    </row>
    <row r="47" spans="1:9" ht="16" x14ac:dyDescent="0.2">
      <c r="A47" s="153"/>
      <c r="B47" s="105"/>
      <c r="C47" s="107"/>
      <c r="D47" s="105"/>
      <c r="E47" s="105"/>
      <c r="F47" s="6"/>
      <c r="G47" s="6"/>
      <c r="H47" s="6"/>
    </row>
    <row r="48" spans="1:9" ht="16" x14ac:dyDescent="0.2">
      <c r="A48" s="153"/>
      <c r="B48" s="105"/>
      <c r="C48" s="107"/>
      <c r="D48" s="105"/>
      <c r="E48" s="105"/>
      <c r="F48" s="6"/>
      <c r="G48" s="6"/>
      <c r="H48" s="6"/>
    </row>
    <row r="49" spans="1:8" ht="16" x14ac:dyDescent="0.2">
      <c r="A49" s="153"/>
      <c r="B49" s="105"/>
      <c r="C49" s="105"/>
      <c r="D49" s="105"/>
      <c r="E49" s="105"/>
      <c r="F49" s="6"/>
      <c r="G49" s="6"/>
      <c r="H49" s="6"/>
    </row>
    <row r="50" spans="1:8" ht="16" x14ac:dyDescent="0.2">
      <c r="A50" s="153"/>
      <c r="B50" s="105"/>
      <c r="C50" s="105"/>
      <c r="D50" s="105"/>
      <c r="E50" s="105"/>
      <c r="F50" s="6"/>
      <c r="G50" s="6"/>
      <c r="H50" s="6"/>
    </row>
    <row r="51" spans="1:8" ht="16" x14ac:dyDescent="0.2">
      <c r="A51" s="153"/>
      <c r="B51" s="105"/>
      <c r="C51" s="105"/>
      <c r="D51" s="105"/>
      <c r="E51" s="105"/>
      <c r="F51" s="6"/>
      <c r="G51" s="6"/>
      <c r="H51" s="6"/>
    </row>
    <row r="52" spans="1:8" ht="16" x14ac:dyDescent="0.2">
      <c r="A52" s="154"/>
      <c r="B52" s="155"/>
      <c r="C52" s="155"/>
      <c r="D52" s="155"/>
      <c r="E52" s="155"/>
    </row>
    <row r="53" spans="1:8" ht="16" x14ac:dyDescent="0.2">
      <c r="A53" s="154"/>
      <c r="B53" s="155"/>
      <c r="C53" s="155"/>
      <c r="D53" s="155"/>
      <c r="E53" s="155"/>
    </row>
  </sheetData>
  <phoneticPr fontId="27" type="noConversion"/>
  <printOptions horizontalCentered="1" verticalCentered="1"/>
  <pageMargins left="0.7" right="0.7" top="0.75" bottom="0.75" header="0.3" footer="0.3"/>
  <pageSetup paperSize="9" scale="68" fitToHeight="0" orientation="portrait" horizontalDpi="0"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BA9A8-27E9-43C8-908E-92A469164798}">
  <sheetPr>
    <tabColor theme="1"/>
    <pageSetUpPr fitToPage="1"/>
  </sheetPr>
  <dimension ref="A1:P53"/>
  <sheetViews>
    <sheetView zoomScale="90" zoomScaleNormal="90" workbookViewId="0">
      <pane ySplit="1" topLeftCell="A2" activePane="bottomLeft" state="frozen"/>
      <selection activeCell="J79" sqref="J79"/>
      <selection pane="bottomLeft" activeCell="K21" sqref="K21"/>
    </sheetView>
  </sheetViews>
  <sheetFormatPr baseColWidth="10" defaultColWidth="8.83203125" defaultRowHeight="15" customHeight="1" x14ac:dyDescent="0.2"/>
  <cols>
    <col min="1" max="1" width="14" style="56" customWidth="1"/>
    <col min="2" max="2" width="7.33203125" bestFit="1" customWidth="1"/>
    <col min="3" max="3" width="41" customWidth="1"/>
    <col min="4" max="4" width="13.5" bestFit="1" customWidth="1"/>
    <col min="5" max="5" width="16" customWidth="1"/>
    <col min="6" max="6" width="14.33203125" customWidth="1"/>
    <col min="7" max="7" width="14.6640625" customWidth="1"/>
    <col min="8" max="8" width="17.33203125" customWidth="1"/>
    <col min="9" max="9" width="7.33203125" customWidth="1"/>
    <col min="10" max="10" width="11" bestFit="1" customWidth="1"/>
    <col min="13" max="13" width="38.6640625" customWidth="1"/>
    <col min="14" max="14" width="20.5" customWidth="1"/>
    <col min="15" max="15" width="19.5" customWidth="1"/>
    <col min="16" max="16" width="16.5" customWidth="1"/>
  </cols>
  <sheetData>
    <row r="1" spans="1:16" ht="38.25" customHeight="1" thickBot="1" x14ac:dyDescent="0.25">
      <c r="A1" s="691" t="s">
        <v>353</v>
      </c>
      <c r="B1" s="692" t="s">
        <v>354</v>
      </c>
      <c r="C1" s="692" t="s">
        <v>355</v>
      </c>
      <c r="D1" s="692" t="s">
        <v>356</v>
      </c>
      <c r="E1" s="692" t="s">
        <v>357</v>
      </c>
      <c r="F1" s="692" t="s">
        <v>358</v>
      </c>
      <c r="G1" s="692" t="s">
        <v>359</v>
      </c>
      <c r="H1" s="693" t="s">
        <v>360</v>
      </c>
      <c r="I1" s="574"/>
      <c r="J1" s="656" t="s">
        <v>361</v>
      </c>
      <c r="K1" s="657" t="s">
        <v>362</v>
      </c>
      <c r="L1" s="658" t="s">
        <v>363</v>
      </c>
      <c r="M1" s="659" t="s">
        <v>364</v>
      </c>
      <c r="N1" s="660" t="s">
        <v>365</v>
      </c>
      <c r="O1" s="661" t="s">
        <v>366</v>
      </c>
      <c r="P1" s="662" t="s">
        <v>367</v>
      </c>
    </row>
    <row r="2" spans="1:16" ht="15.5" customHeight="1" x14ac:dyDescent="0.2">
      <c r="A2" s="123">
        <v>45271</v>
      </c>
      <c r="B2" s="104">
        <v>1</v>
      </c>
      <c r="C2" s="104" t="s">
        <v>414</v>
      </c>
      <c r="D2" s="104">
        <v>1.9</v>
      </c>
      <c r="E2" s="104">
        <v>1.9</v>
      </c>
      <c r="F2" s="104">
        <v>1.9</v>
      </c>
      <c r="G2" s="104">
        <v>1</v>
      </c>
      <c r="H2" s="124">
        <v>2</v>
      </c>
      <c r="I2" s="106"/>
      <c r="J2" s="701">
        <v>45621</v>
      </c>
      <c r="K2" s="671">
        <v>52.3</v>
      </c>
      <c r="L2" s="671"/>
      <c r="M2" s="684" t="s">
        <v>369</v>
      </c>
      <c r="N2" s="672" t="s">
        <v>370</v>
      </c>
      <c r="O2" s="671" t="s">
        <v>371</v>
      </c>
      <c r="P2" s="679">
        <v>2642842</v>
      </c>
    </row>
    <row r="3" spans="1:16" ht="16" customHeight="1" x14ac:dyDescent="0.2">
      <c r="A3" s="123">
        <v>45272</v>
      </c>
      <c r="B3" s="104">
        <v>2</v>
      </c>
      <c r="C3" s="104" t="s">
        <v>415</v>
      </c>
      <c r="D3" s="104">
        <v>1.2</v>
      </c>
      <c r="E3" s="104">
        <v>3.1</v>
      </c>
      <c r="F3" s="104">
        <v>1.2</v>
      </c>
      <c r="G3" s="104">
        <v>1</v>
      </c>
      <c r="H3" s="124">
        <v>6</v>
      </c>
      <c r="I3" s="106"/>
      <c r="J3" s="702">
        <v>45629</v>
      </c>
      <c r="K3" s="675">
        <v>52.3</v>
      </c>
      <c r="L3" s="685"/>
      <c r="M3" s="686" t="s">
        <v>374</v>
      </c>
      <c r="N3" s="674" t="s">
        <v>370</v>
      </c>
      <c r="O3" s="675" t="s">
        <v>371</v>
      </c>
      <c r="P3" s="679">
        <v>2642842</v>
      </c>
    </row>
    <row r="4" spans="1:16" ht="16" customHeight="1" x14ac:dyDescent="0.2">
      <c r="A4" s="667">
        <v>45273</v>
      </c>
      <c r="B4" s="668">
        <v>3</v>
      </c>
      <c r="C4" s="668" t="s">
        <v>416</v>
      </c>
      <c r="D4" s="104">
        <v>1.7</v>
      </c>
      <c r="E4" s="104">
        <v>4.8</v>
      </c>
      <c r="F4" s="104">
        <v>1.7</v>
      </c>
      <c r="G4" s="104">
        <v>1</v>
      </c>
      <c r="H4" s="124">
        <v>4</v>
      </c>
      <c r="I4" s="106"/>
      <c r="J4" s="702">
        <v>45629</v>
      </c>
      <c r="K4" s="677">
        <v>52.3</v>
      </c>
      <c r="L4" s="666" t="s">
        <v>378</v>
      </c>
      <c r="M4" s="665" t="s">
        <v>376</v>
      </c>
      <c r="N4" s="674" t="s">
        <v>370</v>
      </c>
      <c r="O4" s="675" t="s">
        <v>371</v>
      </c>
      <c r="P4" s="679">
        <v>2642842</v>
      </c>
    </row>
    <row r="5" spans="1:16" ht="16" customHeight="1" x14ac:dyDescent="0.2">
      <c r="A5" s="123">
        <v>45274</v>
      </c>
      <c r="B5" s="104">
        <v>4</v>
      </c>
      <c r="C5" s="104" t="s">
        <v>417</v>
      </c>
      <c r="D5" s="104">
        <v>0.5</v>
      </c>
      <c r="E5" s="104">
        <v>5.3</v>
      </c>
      <c r="F5" s="104">
        <v>0.5</v>
      </c>
      <c r="G5" s="104">
        <v>1</v>
      </c>
      <c r="H5" s="124">
        <v>3</v>
      </c>
      <c r="I5" s="106"/>
      <c r="J5" s="702">
        <v>45629</v>
      </c>
      <c r="K5" s="677">
        <v>52.3</v>
      </c>
      <c r="L5" s="666" t="s">
        <v>378</v>
      </c>
      <c r="M5" s="665" t="s">
        <v>95</v>
      </c>
      <c r="N5" s="678" t="s">
        <v>370</v>
      </c>
      <c r="O5" s="677" t="s">
        <v>371</v>
      </c>
      <c r="P5" s="680">
        <v>2642842</v>
      </c>
    </row>
    <row r="6" spans="1:16" ht="16" customHeight="1" x14ac:dyDescent="0.2">
      <c r="A6" s="123">
        <v>45470</v>
      </c>
      <c r="B6" s="104">
        <v>5</v>
      </c>
      <c r="C6" s="104" t="s">
        <v>386</v>
      </c>
      <c r="D6" s="104">
        <v>1.5</v>
      </c>
      <c r="E6" s="104">
        <v>6.8</v>
      </c>
      <c r="F6" s="104">
        <v>1.5</v>
      </c>
      <c r="G6" s="104">
        <v>1</v>
      </c>
      <c r="H6" s="124">
        <v>3</v>
      </c>
      <c r="I6" s="106"/>
      <c r="J6" s="702">
        <v>45637</v>
      </c>
      <c r="K6" s="677">
        <v>52.3</v>
      </c>
      <c r="L6" s="666" t="s">
        <v>378</v>
      </c>
      <c r="M6" s="665" t="s">
        <v>376</v>
      </c>
      <c r="N6" s="674" t="s">
        <v>370</v>
      </c>
      <c r="O6" s="675" t="s">
        <v>371</v>
      </c>
      <c r="P6" s="679">
        <v>2642842</v>
      </c>
    </row>
    <row r="7" spans="1:16" ht="16" customHeight="1" x14ac:dyDescent="0.2">
      <c r="A7" s="123">
        <v>45597</v>
      </c>
      <c r="B7" s="104">
        <v>6</v>
      </c>
      <c r="C7" s="104" t="s">
        <v>386</v>
      </c>
      <c r="D7" s="104">
        <v>1</v>
      </c>
      <c r="E7" s="104">
        <v>7.8</v>
      </c>
      <c r="F7" s="104">
        <v>1</v>
      </c>
      <c r="G7" s="104">
        <v>1</v>
      </c>
      <c r="H7" s="124">
        <v>3</v>
      </c>
      <c r="I7" s="106"/>
      <c r="J7" s="706">
        <v>45656</v>
      </c>
      <c r="K7" s="677">
        <v>52.3</v>
      </c>
      <c r="L7" s="666" t="s">
        <v>378</v>
      </c>
      <c r="M7" s="663" t="s">
        <v>381</v>
      </c>
      <c r="N7" s="674" t="s">
        <v>370</v>
      </c>
      <c r="O7" s="675" t="s">
        <v>371</v>
      </c>
      <c r="P7" s="680">
        <v>2642842</v>
      </c>
    </row>
    <row r="8" spans="1:16" ht="16" customHeight="1" x14ac:dyDescent="0.2">
      <c r="A8" s="123">
        <v>45598</v>
      </c>
      <c r="B8" s="669" t="s">
        <v>418</v>
      </c>
      <c r="C8" s="104" t="s">
        <v>390</v>
      </c>
      <c r="D8" s="104">
        <v>44.5</v>
      </c>
      <c r="E8" s="104">
        <v>52.3</v>
      </c>
      <c r="F8" s="104">
        <v>44.5</v>
      </c>
      <c r="G8" s="104">
        <v>16</v>
      </c>
      <c r="H8" s="124">
        <v>19</v>
      </c>
      <c r="I8" s="106"/>
      <c r="J8" s="706">
        <v>45656</v>
      </c>
      <c r="K8" s="677">
        <v>52.3</v>
      </c>
      <c r="L8" s="666" t="s">
        <v>378</v>
      </c>
      <c r="M8" s="663" t="s">
        <v>383</v>
      </c>
      <c r="N8" s="666" t="s">
        <v>384</v>
      </c>
      <c r="O8" s="666" t="s">
        <v>385</v>
      </c>
      <c r="P8" s="690">
        <v>2797774</v>
      </c>
    </row>
    <row r="9" spans="1:16" ht="16" customHeight="1" x14ac:dyDescent="0.2">
      <c r="A9" s="123"/>
      <c r="B9" s="104"/>
      <c r="C9" s="104"/>
      <c r="D9" s="104"/>
      <c r="E9" s="104"/>
      <c r="F9" s="104"/>
      <c r="G9" s="104"/>
      <c r="H9" s="124"/>
      <c r="I9" s="106"/>
      <c r="J9" s="700">
        <v>45656</v>
      </c>
      <c r="K9" s="676">
        <v>52.3</v>
      </c>
      <c r="L9" s="664" t="s">
        <v>378</v>
      </c>
      <c r="M9" s="686" t="s">
        <v>374</v>
      </c>
      <c r="N9" s="674" t="s">
        <v>370</v>
      </c>
      <c r="O9" s="675" t="s">
        <v>371</v>
      </c>
      <c r="P9" s="679">
        <v>2642842</v>
      </c>
    </row>
    <row r="10" spans="1:16" ht="16" customHeight="1" x14ac:dyDescent="0.2">
      <c r="A10" s="123"/>
      <c r="B10" s="104"/>
      <c r="C10" s="104"/>
      <c r="D10" s="104"/>
      <c r="E10" s="104"/>
      <c r="F10" s="104"/>
      <c r="G10" s="104"/>
      <c r="H10" s="124"/>
      <c r="I10" s="106"/>
      <c r="J10" s="700">
        <v>45291</v>
      </c>
      <c r="K10" s="665">
        <v>52.3</v>
      </c>
      <c r="L10" s="664" t="s">
        <v>378</v>
      </c>
      <c r="M10" s="663" t="s">
        <v>388</v>
      </c>
      <c r="N10" s="674" t="s">
        <v>370</v>
      </c>
      <c r="O10" s="675" t="s">
        <v>371</v>
      </c>
      <c r="P10" s="680">
        <v>2642842</v>
      </c>
    </row>
    <row r="11" spans="1:16" ht="16" customHeight="1" x14ac:dyDescent="0.2">
      <c r="A11" s="123"/>
      <c r="B11" s="104"/>
      <c r="C11" s="104"/>
      <c r="D11" s="104"/>
      <c r="E11" s="104"/>
      <c r="F11" s="104"/>
      <c r="G11" s="104"/>
      <c r="H11" s="124"/>
      <c r="I11" s="106"/>
      <c r="J11" s="702">
        <v>45666</v>
      </c>
      <c r="K11" s="677">
        <v>52.3</v>
      </c>
      <c r="L11" s="666" t="s">
        <v>378</v>
      </c>
      <c r="M11" s="665" t="s">
        <v>95</v>
      </c>
      <c r="N11" s="678" t="s">
        <v>370</v>
      </c>
      <c r="O11" s="677" t="s">
        <v>371</v>
      </c>
      <c r="P11" s="680">
        <v>2642842</v>
      </c>
    </row>
    <row r="12" spans="1:16" ht="16" customHeight="1" x14ac:dyDescent="0.2">
      <c r="A12" s="123"/>
      <c r="B12" s="104"/>
      <c r="C12" s="104"/>
      <c r="D12" s="104"/>
      <c r="E12" s="104"/>
      <c r="F12" s="104"/>
      <c r="G12" s="104"/>
      <c r="H12" s="124"/>
      <c r="I12" s="106"/>
      <c r="J12" s="702">
        <v>45678</v>
      </c>
      <c r="K12" s="676">
        <v>52.3</v>
      </c>
      <c r="L12" s="689"/>
      <c r="M12" s="663" t="s">
        <v>376</v>
      </c>
      <c r="N12" s="674" t="s">
        <v>370</v>
      </c>
      <c r="O12" s="675" t="s">
        <v>371</v>
      </c>
      <c r="P12" s="698">
        <v>2642842</v>
      </c>
    </row>
    <row r="13" spans="1:16" ht="16" customHeight="1" x14ac:dyDescent="0.2">
      <c r="A13" s="123"/>
      <c r="B13" s="104"/>
      <c r="C13" s="104"/>
      <c r="D13" s="104"/>
      <c r="E13" s="104"/>
      <c r="F13" s="104"/>
      <c r="G13" s="104"/>
      <c r="H13" s="124"/>
      <c r="I13" s="106"/>
      <c r="J13" s="705">
        <v>45691</v>
      </c>
      <c r="K13" s="676">
        <v>52.3</v>
      </c>
      <c r="L13" s="681" t="s">
        <v>378</v>
      </c>
      <c r="M13" s="663" t="s">
        <v>376</v>
      </c>
      <c r="N13" s="674" t="s">
        <v>370</v>
      </c>
      <c r="O13" s="675" t="s">
        <v>371</v>
      </c>
      <c r="P13" s="698">
        <v>2642842</v>
      </c>
    </row>
    <row r="14" spans="1:16" ht="16" customHeight="1" x14ac:dyDescent="0.2">
      <c r="A14" s="123"/>
      <c r="B14" s="104"/>
      <c r="C14" s="104"/>
      <c r="D14" s="104"/>
      <c r="E14" s="104"/>
      <c r="F14" s="104"/>
      <c r="G14" s="104"/>
      <c r="H14" s="124"/>
      <c r="I14" s="106"/>
      <c r="J14" s="706">
        <v>45650</v>
      </c>
      <c r="K14" s="676">
        <v>52.3</v>
      </c>
      <c r="L14" s="666" t="s">
        <v>378</v>
      </c>
      <c r="M14" s="663" t="s">
        <v>413</v>
      </c>
      <c r="N14" s="666" t="s">
        <v>378</v>
      </c>
      <c r="O14" s="666" t="s">
        <v>378</v>
      </c>
      <c r="P14" s="687"/>
    </row>
    <row r="15" spans="1:16" ht="16" customHeight="1" x14ac:dyDescent="0.2">
      <c r="A15" s="123"/>
      <c r="B15" s="104"/>
      <c r="C15" s="104"/>
      <c r="D15" s="104"/>
      <c r="E15" s="104"/>
      <c r="F15" s="104"/>
      <c r="G15" s="104"/>
      <c r="H15" s="124"/>
      <c r="I15" s="106"/>
      <c r="J15" s="706">
        <v>45661</v>
      </c>
      <c r="K15" s="676">
        <v>52.3</v>
      </c>
      <c r="L15" s="666" t="s">
        <v>378</v>
      </c>
      <c r="M15" s="663" t="s">
        <v>419</v>
      </c>
      <c r="N15" s="666" t="s">
        <v>392</v>
      </c>
      <c r="O15" s="666" t="s">
        <v>393</v>
      </c>
      <c r="P15" s="690">
        <v>610861</v>
      </c>
    </row>
    <row r="16" spans="1:16" ht="16" customHeight="1" x14ac:dyDescent="0.2">
      <c r="A16" s="123"/>
      <c r="B16" s="104"/>
      <c r="C16" s="104"/>
      <c r="D16" s="104"/>
      <c r="E16" s="104"/>
      <c r="F16" s="104"/>
      <c r="G16" s="104"/>
      <c r="H16" s="124"/>
      <c r="I16" s="106"/>
      <c r="J16" s="706">
        <v>45693</v>
      </c>
      <c r="K16" s="676">
        <v>52.3</v>
      </c>
      <c r="L16" s="666" t="s">
        <v>378</v>
      </c>
      <c r="M16" s="663" t="s">
        <v>420</v>
      </c>
      <c r="N16" s="681" t="s">
        <v>409</v>
      </c>
      <c r="O16" s="681" t="s">
        <v>410</v>
      </c>
      <c r="P16" s="683">
        <v>395467</v>
      </c>
    </row>
    <row r="17" spans="1:16" ht="16" customHeight="1" x14ac:dyDescent="0.2">
      <c r="A17" s="123"/>
      <c r="B17" s="104"/>
      <c r="C17" s="104"/>
      <c r="D17" s="104"/>
      <c r="E17" s="104"/>
      <c r="F17" s="104"/>
      <c r="G17" s="104"/>
      <c r="H17" s="124"/>
      <c r="I17" s="106"/>
      <c r="J17" s="706" t="s">
        <v>378</v>
      </c>
      <c r="K17" s="676"/>
      <c r="L17" s="666" t="s">
        <v>378</v>
      </c>
      <c r="M17" s="663" t="s">
        <v>378</v>
      </c>
      <c r="N17" s="666" t="s">
        <v>378</v>
      </c>
      <c r="O17" s="666" t="s">
        <v>378</v>
      </c>
      <c r="P17" s="687"/>
    </row>
    <row r="18" spans="1:16" ht="16" customHeight="1" x14ac:dyDescent="0.2">
      <c r="A18" s="123"/>
      <c r="B18" s="104"/>
      <c r="C18" s="104"/>
      <c r="D18" s="104"/>
      <c r="E18" s="104"/>
      <c r="F18" s="104"/>
      <c r="G18" s="104"/>
      <c r="H18" s="124"/>
      <c r="I18" s="106"/>
      <c r="J18" s="706" t="s">
        <v>378</v>
      </c>
      <c r="K18" s="663" t="s">
        <v>378</v>
      </c>
      <c r="L18" s="666" t="s">
        <v>378</v>
      </c>
      <c r="M18" s="663" t="s">
        <v>378</v>
      </c>
      <c r="N18" s="666" t="s">
        <v>378</v>
      </c>
      <c r="O18" s="666" t="s">
        <v>378</v>
      </c>
      <c r="P18" s="687"/>
    </row>
    <row r="19" spans="1:16" ht="16" customHeight="1" x14ac:dyDescent="0.2">
      <c r="A19" s="123"/>
      <c r="B19" s="104"/>
      <c r="C19" s="104"/>
      <c r="D19" s="104"/>
      <c r="E19" s="104"/>
      <c r="F19" s="104"/>
      <c r="G19" s="104"/>
      <c r="H19" s="124"/>
      <c r="I19" s="106"/>
      <c r="J19" s="706" t="s">
        <v>378</v>
      </c>
      <c r="K19" s="663" t="s">
        <v>378</v>
      </c>
      <c r="L19" s="666" t="s">
        <v>378</v>
      </c>
      <c r="M19" s="663" t="s">
        <v>378</v>
      </c>
      <c r="N19" s="666" t="s">
        <v>378</v>
      </c>
      <c r="O19" s="666" t="s">
        <v>378</v>
      </c>
      <c r="P19" s="687"/>
    </row>
    <row r="20" spans="1:16" ht="16" customHeight="1" x14ac:dyDescent="0.2">
      <c r="A20" s="123"/>
      <c r="B20" s="104"/>
      <c r="C20" s="104"/>
      <c r="D20" s="104"/>
      <c r="E20" s="104"/>
      <c r="F20" s="104"/>
      <c r="G20" s="104"/>
      <c r="H20" s="124"/>
      <c r="I20" s="106"/>
      <c r="J20" s="706" t="s">
        <v>378</v>
      </c>
      <c r="K20" s="663" t="s">
        <v>378</v>
      </c>
      <c r="L20" s="666" t="s">
        <v>378</v>
      </c>
      <c r="M20" s="663" t="s">
        <v>378</v>
      </c>
      <c r="N20" s="666" t="s">
        <v>378</v>
      </c>
      <c r="O20" s="666" t="s">
        <v>378</v>
      </c>
      <c r="P20" s="687"/>
    </row>
    <row r="21" spans="1:16" ht="16" customHeight="1" x14ac:dyDescent="0.2">
      <c r="A21" s="123"/>
      <c r="B21" s="104"/>
      <c r="C21" s="104"/>
      <c r="D21" s="104"/>
      <c r="E21" s="104"/>
      <c r="F21" s="104"/>
      <c r="G21" s="104"/>
      <c r="H21" s="124"/>
      <c r="I21" s="106"/>
      <c r="J21" s="706" t="s">
        <v>378</v>
      </c>
      <c r="K21" s="663" t="s">
        <v>378</v>
      </c>
      <c r="L21" s="666" t="s">
        <v>378</v>
      </c>
      <c r="M21" s="663" t="s">
        <v>378</v>
      </c>
      <c r="N21" s="666" t="s">
        <v>378</v>
      </c>
      <c r="O21" s="666" t="s">
        <v>378</v>
      </c>
      <c r="P21" s="687"/>
    </row>
    <row r="22" spans="1:16" ht="16" customHeight="1" x14ac:dyDescent="0.2">
      <c r="A22" s="123"/>
      <c r="B22" s="104"/>
      <c r="C22" s="104"/>
      <c r="D22" s="104"/>
      <c r="E22" s="104"/>
      <c r="F22" s="104"/>
      <c r="G22" s="104"/>
      <c r="H22" s="124"/>
      <c r="I22" s="106"/>
      <c r="J22" s="706" t="s">
        <v>378</v>
      </c>
      <c r="K22" s="663" t="s">
        <v>378</v>
      </c>
      <c r="L22" s="666" t="s">
        <v>378</v>
      </c>
      <c r="M22" s="663" t="s">
        <v>378</v>
      </c>
      <c r="N22" s="666" t="s">
        <v>378</v>
      </c>
      <c r="O22" s="666" t="s">
        <v>378</v>
      </c>
      <c r="P22" s="687"/>
    </row>
    <row r="23" spans="1:16" ht="16" customHeight="1" x14ac:dyDescent="0.2">
      <c r="A23" s="123"/>
      <c r="B23" s="104"/>
      <c r="C23" s="104"/>
      <c r="D23" s="104"/>
      <c r="E23" s="104"/>
      <c r="F23" s="104"/>
      <c r="G23" s="104"/>
      <c r="H23" s="124"/>
      <c r="I23" s="106"/>
      <c r="J23" s="706" t="s">
        <v>378</v>
      </c>
      <c r="K23" s="663" t="s">
        <v>378</v>
      </c>
      <c r="L23" s="666" t="s">
        <v>378</v>
      </c>
      <c r="M23" s="663" t="s">
        <v>378</v>
      </c>
      <c r="N23" s="666" t="s">
        <v>378</v>
      </c>
      <c r="O23" s="666" t="s">
        <v>378</v>
      </c>
      <c r="P23" s="687"/>
    </row>
    <row r="24" spans="1:16" ht="16" customHeight="1" x14ac:dyDescent="0.2">
      <c r="A24" s="123"/>
      <c r="B24" s="104"/>
      <c r="C24" s="104"/>
      <c r="D24" s="104"/>
      <c r="E24" s="104"/>
      <c r="F24" s="104"/>
      <c r="G24" s="104"/>
      <c r="H24" s="124"/>
      <c r="I24" s="106"/>
      <c r="J24" s="706" t="s">
        <v>378</v>
      </c>
      <c r="K24" s="663" t="s">
        <v>378</v>
      </c>
      <c r="L24" s="666" t="s">
        <v>378</v>
      </c>
      <c r="M24" s="663" t="s">
        <v>378</v>
      </c>
      <c r="N24" s="666" t="s">
        <v>378</v>
      </c>
      <c r="O24" s="666" t="s">
        <v>378</v>
      </c>
      <c r="P24" s="687"/>
    </row>
    <row r="25" spans="1:16" ht="16" customHeight="1" x14ac:dyDescent="0.2">
      <c r="A25" s="123"/>
      <c r="B25" s="104"/>
      <c r="C25" s="104"/>
      <c r="D25" s="104"/>
      <c r="E25" s="104"/>
      <c r="F25" s="104"/>
      <c r="G25" s="104"/>
      <c r="H25" s="124"/>
      <c r="I25" s="106"/>
      <c r="J25" s="666" t="s">
        <v>378</v>
      </c>
      <c r="K25" s="663" t="s">
        <v>378</v>
      </c>
      <c r="L25" s="666" t="s">
        <v>378</v>
      </c>
      <c r="M25" s="663" t="s">
        <v>378</v>
      </c>
      <c r="N25" s="666" t="s">
        <v>378</v>
      </c>
      <c r="O25" s="666" t="s">
        <v>378</v>
      </c>
      <c r="P25" s="687"/>
    </row>
    <row r="26" spans="1:16" ht="16" customHeight="1" x14ac:dyDescent="0.2">
      <c r="A26" s="123"/>
      <c r="B26" s="104"/>
      <c r="C26" s="104"/>
      <c r="D26" s="104"/>
      <c r="E26" s="104"/>
      <c r="F26" s="104"/>
      <c r="G26" s="104"/>
      <c r="H26" s="124"/>
      <c r="I26" s="106"/>
      <c r="J26" s="666" t="s">
        <v>378</v>
      </c>
      <c r="K26" s="663" t="s">
        <v>378</v>
      </c>
      <c r="L26" s="666" t="s">
        <v>378</v>
      </c>
      <c r="M26" s="663" t="s">
        <v>378</v>
      </c>
      <c r="N26" s="666" t="s">
        <v>378</v>
      </c>
      <c r="O26" s="666" t="s">
        <v>378</v>
      </c>
      <c r="P26" s="687"/>
    </row>
    <row r="27" spans="1:16" ht="16" customHeight="1" x14ac:dyDescent="0.2">
      <c r="A27" s="123"/>
      <c r="B27" s="104"/>
      <c r="C27" s="104"/>
      <c r="D27" s="104"/>
      <c r="E27" s="104"/>
      <c r="F27" s="104"/>
      <c r="G27" s="104"/>
      <c r="H27" s="124"/>
      <c r="I27" s="106"/>
      <c r="J27" s="666" t="s">
        <v>378</v>
      </c>
      <c r="K27" s="663" t="s">
        <v>378</v>
      </c>
      <c r="L27" s="666" t="s">
        <v>378</v>
      </c>
      <c r="M27" s="663" t="s">
        <v>378</v>
      </c>
      <c r="N27" s="666" t="s">
        <v>378</v>
      </c>
      <c r="O27" s="666" t="s">
        <v>378</v>
      </c>
      <c r="P27" s="687"/>
    </row>
    <row r="28" spans="1:16" ht="16" customHeight="1" x14ac:dyDescent="0.2">
      <c r="A28" s="123"/>
      <c r="B28" s="104"/>
      <c r="C28" s="104"/>
      <c r="D28" s="104"/>
      <c r="E28" s="104"/>
      <c r="F28" s="104"/>
      <c r="G28" s="104"/>
      <c r="H28" s="124"/>
      <c r="I28" s="106"/>
      <c r="J28" s="666" t="s">
        <v>378</v>
      </c>
      <c r="K28" s="663" t="s">
        <v>378</v>
      </c>
      <c r="L28" s="666" t="s">
        <v>378</v>
      </c>
      <c r="M28" s="663" t="s">
        <v>378</v>
      </c>
      <c r="N28" s="666" t="s">
        <v>378</v>
      </c>
      <c r="O28" s="666" t="s">
        <v>378</v>
      </c>
      <c r="P28" s="687"/>
    </row>
    <row r="29" spans="1:16" ht="16" customHeight="1" x14ac:dyDescent="0.2">
      <c r="A29" s="123"/>
      <c r="B29" s="104"/>
      <c r="C29" s="104"/>
      <c r="D29" s="104"/>
      <c r="E29" s="104"/>
      <c r="F29" s="104"/>
      <c r="G29" s="104"/>
      <c r="H29" s="124"/>
      <c r="I29" s="106"/>
      <c r="J29" s="666" t="s">
        <v>378</v>
      </c>
      <c r="K29" s="663" t="s">
        <v>378</v>
      </c>
      <c r="L29" s="666" t="s">
        <v>378</v>
      </c>
      <c r="M29" s="663" t="s">
        <v>378</v>
      </c>
      <c r="N29" s="666" t="s">
        <v>378</v>
      </c>
      <c r="O29" s="666" t="s">
        <v>378</v>
      </c>
      <c r="P29" s="687"/>
    </row>
    <row r="30" spans="1:16" ht="16" customHeight="1" x14ac:dyDescent="0.2">
      <c r="A30" s="123"/>
      <c r="B30" s="104"/>
      <c r="C30" s="104"/>
      <c r="D30" s="104"/>
      <c r="E30" s="104"/>
      <c r="F30" s="104"/>
      <c r="G30" s="104"/>
      <c r="H30" s="124"/>
      <c r="I30" s="106"/>
      <c r="J30" s="666" t="s">
        <v>378</v>
      </c>
      <c r="K30" s="663" t="s">
        <v>378</v>
      </c>
      <c r="L30" s="666" t="s">
        <v>378</v>
      </c>
      <c r="M30" s="663" t="s">
        <v>378</v>
      </c>
      <c r="N30" s="666" t="s">
        <v>378</v>
      </c>
      <c r="O30" s="666" t="s">
        <v>378</v>
      </c>
      <c r="P30" s="687"/>
    </row>
    <row r="31" spans="1:16" ht="16" customHeight="1" thickBot="1" x14ac:dyDescent="0.25">
      <c r="A31" s="123"/>
      <c r="B31" s="104"/>
      <c r="C31" s="104"/>
      <c r="D31" s="104"/>
      <c r="E31" s="104"/>
      <c r="F31" s="104"/>
      <c r="G31" s="104"/>
      <c r="H31" s="124"/>
      <c r="I31" s="106"/>
      <c r="J31" s="666" t="s">
        <v>378</v>
      </c>
      <c r="K31" s="663" t="s">
        <v>378</v>
      </c>
      <c r="L31" s="666" t="s">
        <v>378</v>
      </c>
      <c r="M31" s="663" t="s">
        <v>378</v>
      </c>
      <c r="N31" s="666" t="s">
        <v>378</v>
      </c>
      <c r="O31" s="666" t="s">
        <v>378</v>
      </c>
      <c r="P31" s="687"/>
    </row>
    <row r="32" spans="1:16" ht="16" customHeight="1" x14ac:dyDescent="0.2">
      <c r="A32" s="222" t="s">
        <v>49</v>
      </c>
      <c r="B32" s="223">
        <f>SUM(B2:B31)</f>
        <v>21</v>
      </c>
      <c r="C32" s="223"/>
      <c r="D32" s="223">
        <f>SUM(D2:D31)</f>
        <v>52.3</v>
      </c>
      <c r="E32" s="223">
        <f>SUM(D32)</f>
        <v>52.3</v>
      </c>
      <c r="F32" s="223">
        <f>SUM(F2:F31)</f>
        <v>52.3</v>
      </c>
      <c r="G32" s="223">
        <f>SUM(G2:G31)</f>
        <v>22</v>
      </c>
      <c r="H32" s="224">
        <f>SUM(H2:H31)</f>
        <v>40</v>
      </c>
      <c r="I32" s="106"/>
      <c r="J32" s="106"/>
      <c r="K32" s="106"/>
      <c r="L32" s="106"/>
      <c r="M32" s="106"/>
      <c r="N32" s="106"/>
      <c r="O32" s="106"/>
      <c r="P32" s="106"/>
    </row>
    <row r="33" spans="1:9" s="110" customFormat="1" x14ac:dyDescent="0.2">
      <c r="A33" s="125"/>
      <c r="I33"/>
    </row>
    <row r="34" spans="1:9" s="110" customFormat="1" ht="16" x14ac:dyDescent="0.2">
      <c r="A34" s="153"/>
      <c r="B34" s="105"/>
      <c r="C34" s="107"/>
      <c r="D34" s="105"/>
      <c r="E34" s="105"/>
      <c r="I34"/>
    </row>
    <row r="35" spans="1:9" s="110" customFormat="1" ht="16" x14ac:dyDescent="0.2">
      <c r="A35" s="153"/>
      <c r="B35" s="105"/>
      <c r="C35" s="105"/>
      <c r="D35" s="105"/>
      <c r="E35" s="105"/>
      <c r="F35" s="122"/>
      <c r="G35" s="122"/>
      <c r="H35" s="122"/>
      <c r="I35"/>
    </row>
    <row r="36" spans="1:9" s="110" customFormat="1" ht="16" x14ac:dyDescent="0.2">
      <c r="A36" s="153"/>
      <c r="B36" s="105"/>
      <c r="C36" s="107"/>
      <c r="D36" s="105"/>
      <c r="E36" s="105"/>
      <c r="F36" s="122"/>
      <c r="G36" s="122"/>
      <c r="H36" s="122"/>
      <c r="I36"/>
    </row>
    <row r="37" spans="1:9" s="110" customFormat="1" ht="16" x14ac:dyDescent="0.2">
      <c r="A37" s="153"/>
      <c r="B37" s="105"/>
      <c r="C37" s="105"/>
      <c r="D37" s="105"/>
      <c r="E37" s="105"/>
      <c r="F37" s="122"/>
      <c r="G37" s="122"/>
      <c r="H37" s="122"/>
      <c r="I37"/>
    </row>
    <row r="38" spans="1:9" s="110" customFormat="1" ht="16" x14ac:dyDescent="0.2">
      <c r="A38" s="153"/>
      <c r="B38" s="105"/>
      <c r="C38" s="107"/>
      <c r="D38" s="105"/>
      <c r="E38" s="105"/>
      <c r="F38" s="122"/>
      <c r="G38" s="122"/>
      <c r="H38" s="122"/>
      <c r="I38"/>
    </row>
    <row r="39" spans="1:9" s="110" customFormat="1" ht="16" x14ac:dyDescent="0.2">
      <c r="A39" s="153"/>
      <c r="B39" s="105"/>
      <c r="C39" s="107"/>
      <c r="D39" s="105"/>
      <c r="E39" s="105"/>
      <c r="F39" s="122"/>
      <c r="G39" s="122"/>
      <c r="H39" s="122" t="s">
        <v>397</v>
      </c>
      <c r="I39"/>
    </row>
    <row r="40" spans="1:9" s="110" customFormat="1" ht="16" x14ac:dyDescent="0.2">
      <c r="A40" s="153"/>
      <c r="B40" s="105"/>
      <c r="C40" s="107"/>
      <c r="D40" s="105"/>
      <c r="E40" s="105"/>
      <c r="F40" s="122"/>
      <c r="G40" s="122"/>
      <c r="H40" s="122"/>
      <c r="I40"/>
    </row>
    <row r="41" spans="1:9" s="110" customFormat="1" ht="16" x14ac:dyDescent="0.2">
      <c r="A41" s="153"/>
      <c r="B41" s="105"/>
      <c r="C41" s="105"/>
      <c r="D41" s="105"/>
      <c r="E41" s="105"/>
      <c r="F41" s="122"/>
      <c r="G41" s="122"/>
      <c r="H41" s="122"/>
      <c r="I41"/>
    </row>
    <row r="42" spans="1:9" s="110" customFormat="1" ht="16" x14ac:dyDescent="0.2">
      <c r="A42" s="153"/>
      <c r="B42" s="105"/>
      <c r="C42" s="105"/>
      <c r="D42" s="105"/>
      <c r="E42" s="105"/>
      <c r="F42" s="122"/>
      <c r="G42" s="122"/>
      <c r="H42" s="122"/>
      <c r="I42"/>
    </row>
    <row r="43" spans="1:9" s="110" customFormat="1" ht="16" x14ac:dyDescent="0.2">
      <c r="A43" s="153"/>
      <c r="B43" s="105"/>
      <c r="C43" s="105"/>
      <c r="D43" s="105"/>
      <c r="E43" s="105"/>
      <c r="F43" s="122"/>
      <c r="G43" s="122"/>
      <c r="H43" s="122"/>
      <c r="I43"/>
    </row>
    <row r="44" spans="1:9" s="110" customFormat="1" ht="16" x14ac:dyDescent="0.2">
      <c r="A44" s="156"/>
      <c r="B44" s="157"/>
      <c r="C44" s="157"/>
      <c r="D44" s="157"/>
      <c r="E44" s="157"/>
      <c r="F44" s="122"/>
      <c r="G44" s="122"/>
      <c r="H44" s="122"/>
      <c r="I44"/>
    </row>
    <row r="45" spans="1:9" s="110" customFormat="1" ht="16" x14ac:dyDescent="0.2">
      <c r="A45" s="153"/>
      <c r="B45" s="105"/>
      <c r="C45" s="105"/>
      <c r="D45" s="105"/>
      <c r="E45" s="105"/>
      <c r="F45" s="122"/>
      <c r="G45" s="122"/>
      <c r="H45" s="122"/>
      <c r="I45"/>
    </row>
    <row r="46" spans="1:9" ht="16" x14ac:dyDescent="0.2">
      <c r="A46" s="153"/>
      <c r="B46" s="105"/>
      <c r="C46" s="107"/>
      <c r="D46" s="105"/>
      <c r="E46" s="105"/>
      <c r="F46" s="6"/>
      <c r="G46" s="6"/>
      <c r="H46" s="6"/>
    </row>
    <row r="47" spans="1:9" ht="16" x14ac:dyDescent="0.2">
      <c r="A47" s="153"/>
      <c r="B47" s="105"/>
      <c r="C47" s="107"/>
      <c r="D47" s="105"/>
      <c r="E47" s="105"/>
      <c r="F47" s="6"/>
      <c r="G47" s="6"/>
      <c r="H47" s="6"/>
    </row>
    <row r="48" spans="1:9" ht="16" x14ac:dyDescent="0.2">
      <c r="A48" s="153"/>
      <c r="B48" s="105"/>
      <c r="C48" s="107"/>
      <c r="D48" s="105"/>
      <c r="E48" s="105"/>
      <c r="F48" s="6"/>
      <c r="G48" s="6"/>
      <c r="H48" s="6"/>
    </row>
    <row r="49" spans="1:8" ht="16" x14ac:dyDescent="0.2">
      <c r="A49" s="153"/>
      <c r="B49" s="105"/>
      <c r="C49" s="105"/>
      <c r="D49" s="105"/>
      <c r="E49" s="105"/>
      <c r="F49" s="6"/>
      <c r="G49" s="6"/>
      <c r="H49" s="6"/>
    </row>
    <row r="50" spans="1:8" ht="16" x14ac:dyDescent="0.2">
      <c r="A50" s="153"/>
      <c r="B50" s="105"/>
      <c r="C50" s="105"/>
      <c r="D50" s="105"/>
      <c r="E50" s="105"/>
      <c r="F50" s="6"/>
      <c r="G50" s="6"/>
      <c r="H50" s="6"/>
    </row>
    <row r="51" spans="1:8" ht="16" x14ac:dyDescent="0.2">
      <c r="A51" s="153"/>
      <c r="B51" s="105"/>
      <c r="C51" s="105"/>
      <c r="D51" s="105"/>
      <c r="E51" s="105"/>
      <c r="F51" s="6"/>
      <c r="G51" s="6"/>
      <c r="H51" s="6"/>
    </row>
    <row r="52" spans="1:8" ht="16" x14ac:dyDescent="0.2">
      <c r="A52" s="154"/>
      <c r="B52" s="155"/>
      <c r="C52" s="155"/>
      <c r="D52" s="155"/>
      <c r="E52" s="155"/>
    </row>
    <row r="53" spans="1:8" ht="16" x14ac:dyDescent="0.2">
      <c r="A53" s="154"/>
      <c r="B53" s="155"/>
      <c r="C53" s="155"/>
      <c r="D53" s="155"/>
      <c r="E53" s="155"/>
    </row>
  </sheetData>
  <phoneticPr fontId="27" type="noConversion"/>
  <printOptions horizontalCentered="1" verticalCentered="1"/>
  <pageMargins left="0.7" right="0.7" top="0.75" bottom="0.75" header="0.3" footer="0.3"/>
  <pageSetup paperSize="9" scale="68" fitToHeight="0" orientation="portrait" horizontalDpi="0"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38E70-05CD-4F67-88AC-834CB06BCF5F}">
  <sheetPr>
    <tabColor theme="1"/>
    <pageSetUpPr fitToPage="1"/>
  </sheetPr>
  <dimension ref="A1:P53"/>
  <sheetViews>
    <sheetView zoomScale="90" zoomScaleNormal="90" workbookViewId="0">
      <pane ySplit="1" topLeftCell="A2" activePane="bottomLeft" state="frozen"/>
      <selection activeCell="J79" sqref="J79"/>
      <selection pane="bottomLeft" activeCell="M18" sqref="M18"/>
    </sheetView>
  </sheetViews>
  <sheetFormatPr baseColWidth="10" defaultColWidth="8.83203125" defaultRowHeight="15" customHeight="1" x14ac:dyDescent="0.2"/>
  <cols>
    <col min="1" max="1" width="14" style="56" customWidth="1"/>
    <col min="2" max="2" width="7.33203125" bestFit="1" customWidth="1"/>
    <col min="3" max="3" width="41" customWidth="1"/>
    <col min="4" max="4" width="13.5" bestFit="1" customWidth="1"/>
    <col min="5" max="5" width="16" customWidth="1"/>
    <col min="6" max="6" width="14.33203125" customWidth="1"/>
    <col min="7" max="7" width="14.6640625" customWidth="1"/>
    <col min="8" max="8" width="17.33203125" customWidth="1"/>
    <col min="9" max="9" width="7.33203125" customWidth="1"/>
    <col min="10" max="10" width="11" bestFit="1" customWidth="1"/>
    <col min="13" max="13" width="38.6640625" customWidth="1"/>
    <col min="14" max="14" width="20.5" customWidth="1"/>
    <col min="15" max="15" width="19.5" customWidth="1"/>
    <col min="16" max="16" width="16.5" customWidth="1"/>
  </cols>
  <sheetData>
    <row r="1" spans="1:16" ht="38.25" customHeight="1" thickBot="1" x14ac:dyDescent="0.25">
      <c r="A1" s="691" t="s">
        <v>353</v>
      </c>
      <c r="B1" s="692" t="s">
        <v>354</v>
      </c>
      <c r="C1" s="692" t="s">
        <v>355</v>
      </c>
      <c r="D1" s="692" t="s">
        <v>356</v>
      </c>
      <c r="E1" s="692" t="s">
        <v>357</v>
      </c>
      <c r="F1" s="692" t="s">
        <v>358</v>
      </c>
      <c r="G1" s="692" t="s">
        <v>359</v>
      </c>
      <c r="H1" s="693" t="s">
        <v>360</v>
      </c>
      <c r="I1" s="574"/>
      <c r="J1" s="656" t="s">
        <v>361</v>
      </c>
      <c r="K1" s="657" t="s">
        <v>362</v>
      </c>
      <c r="L1" s="658" t="s">
        <v>363</v>
      </c>
      <c r="M1" s="688" t="s">
        <v>364</v>
      </c>
      <c r="N1" s="660" t="s">
        <v>365</v>
      </c>
      <c r="O1" s="661" t="s">
        <v>366</v>
      </c>
      <c r="P1" s="662" t="s">
        <v>367</v>
      </c>
    </row>
    <row r="2" spans="1:16" ht="15.5" customHeight="1" x14ac:dyDescent="0.2">
      <c r="A2" s="123">
        <v>45435</v>
      </c>
      <c r="B2" s="104" t="s">
        <v>421</v>
      </c>
      <c r="C2" s="104" t="s">
        <v>422</v>
      </c>
      <c r="D2" s="104">
        <v>0</v>
      </c>
      <c r="E2" s="104">
        <v>0.6</v>
      </c>
      <c r="F2" s="104">
        <v>0</v>
      </c>
      <c r="G2" s="104">
        <v>0</v>
      </c>
      <c r="H2" s="124">
        <v>0</v>
      </c>
      <c r="I2" s="106"/>
      <c r="J2" s="701">
        <v>45621</v>
      </c>
      <c r="K2" s="671">
        <v>52.9</v>
      </c>
      <c r="L2" s="671">
        <v>21</v>
      </c>
      <c r="M2" s="684" t="s">
        <v>369</v>
      </c>
      <c r="N2" s="672" t="s">
        <v>370</v>
      </c>
      <c r="O2" s="671" t="s">
        <v>371</v>
      </c>
      <c r="P2" s="679">
        <v>2642842</v>
      </c>
    </row>
    <row r="3" spans="1:16" ht="16" customHeight="1" x14ac:dyDescent="0.2">
      <c r="A3" s="123">
        <v>45441</v>
      </c>
      <c r="B3" s="104">
        <v>1</v>
      </c>
      <c r="C3" s="104" t="s">
        <v>422</v>
      </c>
      <c r="D3" s="104">
        <v>2</v>
      </c>
      <c r="E3" s="104">
        <v>2</v>
      </c>
      <c r="F3" s="104">
        <v>2</v>
      </c>
      <c r="G3" s="104">
        <v>1</v>
      </c>
      <c r="H3" s="124">
        <v>3</v>
      </c>
      <c r="I3" s="106"/>
      <c r="J3" s="703">
        <v>45629</v>
      </c>
      <c r="K3" s="675">
        <v>52.9</v>
      </c>
      <c r="L3" s="673">
        <v>21</v>
      </c>
      <c r="M3" s="686" t="s">
        <v>374</v>
      </c>
      <c r="N3" s="674" t="s">
        <v>370</v>
      </c>
      <c r="O3" s="675" t="s">
        <v>371</v>
      </c>
      <c r="P3" s="679">
        <v>2642842</v>
      </c>
    </row>
    <row r="4" spans="1:16" ht="15.5" customHeight="1" x14ac:dyDescent="0.2">
      <c r="A4" s="123">
        <v>45448</v>
      </c>
      <c r="B4" s="104">
        <v>2</v>
      </c>
      <c r="C4" s="104" t="s">
        <v>423</v>
      </c>
      <c r="D4" s="104">
        <v>2.4</v>
      </c>
      <c r="E4" s="104">
        <v>4.4000000000000004</v>
      </c>
      <c r="F4" s="104">
        <v>2.4</v>
      </c>
      <c r="G4" s="104">
        <v>1</v>
      </c>
      <c r="H4" s="124">
        <v>1</v>
      </c>
      <c r="I4" s="106"/>
      <c r="J4" s="702">
        <v>45629</v>
      </c>
      <c r="K4" s="675">
        <v>52.9</v>
      </c>
      <c r="L4" s="677">
        <v>21</v>
      </c>
      <c r="M4" s="665" t="s">
        <v>376</v>
      </c>
      <c r="N4" s="674" t="s">
        <v>370</v>
      </c>
      <c r="O4" s="675" t="s">
        <v>371</v>
      </c>
      <c r="P4" s="679">
        <v>2642842</v>
      </c>
    </row>
    <row r="5" spans="1:16" ht="16" customHeight="1" x14ac:dyDescent="0.2">
      <c r="A5" s="123">
        <v>45449</v>
      </c>
      <c r="B5" s="104">
        <v>3</v>
      </c>
      <c r="C5" s="104" t="s">
        <v>424</v>
      </c>
      <c r="D5" s="104">
        <v>1.2</v>
      </c>
      <c r="E5" s="104">
        <v>5.6</v>
      </c>
      <c r="F5" s="104">
        <v>1.2</v>
      </c>
      <c r="G5" s="104">
        <v>1</v>
      </c>
      <c r="H5" s="124">
        <v>5</v>
      </c>
      <c r="I5" s="106"/>
      <c r="J5" s="702">
        <v>45629</v>
      </c>
      <c r="K5" s="677">
        <v>52.9</v>
      </c>
      <c r="L5" s="673">
        <v>21</v>
      </c>
      <c r="M5" s="665" t="s">
        <v>95</v>
      </c>
      <c r="N5" s="678" t="s">
        <v>370</v>
      </c>
      <c r="O5" s="677" t="s">
        <v>371</v>
      </c>
      <c r="P5" s="680">
        <v>2642842</v>
      </c>
    </row>
    <row r="6" spans="1:16" ht="16" customHeight="1" x14ac:dyDescent="0.2">
      <c r="A6" s="667">
        <v>45455</v>
      </c>
      <c r="B6" s="668">
        <v>4</v>
      </c>
      <c r="C6" s="668" t="s">
        <v>425</v>
      </c>
      <c r="D6" s="104">
        <v>1.2</v>
      </c>
      <c r="E6" s="104">
        <v>6.8</v>
      </c>
      <c r="F6" s="104">
        <v>1.2</v>
      </c>
      <c r="G6" s="104">
        <v>1</v>
      </c>
      <c r="H6" s="124">
        <v>1</v>
      </c>
      <c r="I6" s="106"/>
      <c r="J6" s="706">
        <v>45637</v>
      </c>
      <c r="K6" s="675">
        <v>52.9</v>
      </c>
      <c r="L6" s="677">
        <v>21</v>
      </c>
      <c r="M6" s="665" t="s">
        <v>376</v>
      </c>
      <c r="N6" s="674" t="s">
        <v>370</v>
      </c>
      <c r="O6" s="675" t="s">
        <v>371</v>
      </c>
      <c r="P6" s="679">
        <v>2642842</v>
      </c>
    </row>
    <row r="7" spans="1:16" ht="16" customHeight="1" x14ac:dyDescent="0.2">
      <c r="A7" s="123">
        <v>45574</v>
      </c>
      <c r="B7" s="104">
        <v>5</v>
      </c>
      <c r="C7" s="104" t="s">
        <v>386</v>
      </c>
      <c r="D7" s="104">
        <v>1.1000000000000001</v>
      </c>
      <c r="E7" s="104">
        <v>7.9</v>
      </c>
      <c r="F7" s="104">
        <v>1.1000000000000001</v>
      </c>
      <c r="G7" s="104">
        <v>1</v>
      </c>
      <c r="H7" s="124">
        <v>3</v>
      </c>
      <c r="I7" s="106"/>
      <c r="J7" s="706">
        <v>45656</v>
      </c>
      <c r="K7" s="677">
        <v>52.9</v>
      </c>
      <c r="L7" s="673">
        <v>21</v>
      </c>
      <c r="M7" s="663" t="s">
        <v>381</v>
      </c>
      <c r="N7" s="674" t="s">
        <v>370</v>
      </c>
      <c r="O7" s="675" t="s">
        <v>371</v>
      </c>
      <c r="P7" s="680">
        <v>2642842</v>
      </c>
    </row>
    <row r="8" spans="1:16" ht="16" customHeight="1" x14ac:dyDescent="0.2">
      <c r="A8" s="123">
        <v>45597</v>
      </c>
      <c r="B8" s="669" t="s">
        <v>426</v>
      </c>
      <c r="C8" s="104" t="s">
        <v>390</v>
      </c>
      <c r="D8" s="104">
        <v>45</v>
      </c>
      <c r="E8" s="104">
        <v>52.9</v>
      </c>
      <c r="F8" s="104">
        <v>45</v>
      </c>
      <c r="G8" s="104">
        <v>16</v>
      </c>
      <c r="H8" s="124">
        <v>16</v>
      </c>
      <c r="I8" s="106"/>
      <c r="J8" s="700">
        <v>45656</v>
      </c>
      <c r="K8" s="676">
        <v>52.9</v>
      </c>
      <c r="L8" s="677">
        <v>21</v>
      </c>
      <c r="M8" s="686" t="s">
        <v>374</v>
      </c>
      <c r="N8" s="674" t="s">
        <v>370</v>
      </c>
      <c r="O8" s="675" t="s">
        <v>371</v>
      </c>
      <c r="P8" s="679">
        <v>2642842</v>
      </c>
    </row>
    <row r="9" spans="1:16" ht="16" customHeight="1" x14ac:dyDescent="0.2">
      <c r="A9" s="123"/>
      <c r="B9" s="104"/>
      <c r="C9" s="104"/>
      <c r="D9" s="104"/>
      <c r="E9" s="104"/>
      <c r="F9" s="104"/>
      <c r="G9" s="104"/>
      <c r="H9" s="124"/>
      <c r="I9" s="106"/>
      <c r="J9" s="702">
        <v>45666</v>
      </c>
      <c r="K9" s="677">
        <v>52.9</v>
      </c>
      <c r="L9" s="673">
        <v>21</v>
      </c>
      <c r="M9" s="665" t="s">
        <v>95</v>
      </c>
      <c r="N9" s="678" t="s">
        <v>370</v>
      </c>
      <c r="O9" s="677" t="s">
        <v>371</v>
      </c>
      <c r="P9" s="680">
        <v>2642842</v>
      </c>
    </row>
    <row r="10" spans="1:16" ht="16" customHeight="1" x14ac:dyDescent="0.2">
      <c r="A10" s="123"/>
      <c r="B10" s="104"/>
      <c r="C10" s="104"/>
      <c r="D10" s="104"/>
      <c r="E10" s="104"/>
      <c r="F10" s="104"/>
      <c r="G10" s="104"/>
      <c r="H10" s="124"/>
      <c r="I10" s="106"/>
      <c r="J10" s="702">
        <v>45678</v>
      </c>
      <c r="K10" s="676">
        <v>52.9</v>
      </c>
      <c r="L10" s="677">
        <v>21</v>
      </c>
      <c r="M10" s="663" t="s">
        <v>376</v>
      </c>
      <c r="N10" s="674" t="s">
        <v>370</v>
      </c>
      <c r="O10" s="675" t="s">
        <v>371</v>
      </c>
      <c r="P10" s="698">
        <v>2642842</v>
      </c>
    </row>
    <row r="11" spans="1:16" ht="16" customHeight="1" x14ac:dyDescent="0.2">
      <c r="A11" s="123"/>
      <c r="B11" s="104"/>
      <c r="C11" s="104"/>
      <c r="D11" s="104"/>
      <c r="E11" s="104"/>
      <c r="F11" s="104"/>
      <c r="G11" s="104"/>
      <c r="H11" s="124"/>
      <c r="I11" s="106"/>
      <c r="J11" s="705">
        <v>45691</v>
      </c>
      <c r="K11" s="676">
        <v>52.9</v>
      </c>
      <c r="L11" s="673">
        <v>21</v>
      </c>
      <c r="M11" s="663" t="s">
        <v>376</v>
      </c>
      <c r="N11" s="674" t="s">
        <v>370</v>
      </c>
      <c r="O11" s="675" t="s">
        <v>371</v>
      </c>
      <c r="P11" s="698">
        <v>2642842</v>
      </c>
    </row>
    <row r="12" spans="1:16" ht="16" customHeight="1" x14ac:dyDescent="0.2">
      <c r="A12" s="123"/>
      <c r="B12" s="104"/>
      <c r="C12" s="104"/>
      <c r="D12" s="104"/>
      <c r="E12" s="104"/>
      <c r="F12" s="104"/>
      <c r="G12" s="104"/>
      <c r="H12" s="124"/>
      <c r="I12" s="106"/>
      <c r="J12" s="705">
        <v>45692</v>
      </c>
      <c r="K12" s="676">
        <v>53.9</v>
      </c>
      <c r="L12" s="677">
        <v>21</v>
      </c>
      <c r="M12" s="663" t="s">
        <v>427</v>
      </c>
      <c r="N12" s="681" t="s">
        <v>409</v>
      </c>
      <c r="O12" s="681" t="s">
        <v>410</v>
      </c>
      <c r="P12" s="683">
        <v>395467</v>
      </c>
    </row>
    <row r="13" spans="1:16" ht="16" customHeight="1" x14ac:dyDescent="0.2">
      <c r="A13" s="123"/>
      <c r="B13" s="104"/>
      <c r="C13" s="104"/>
      <c r="D13" s="104"/>
      <c r="E13" s="104"/>
      <c r="F13" s="104"/>
      <c r="G13" s="104"/>
      <c r="H13" s="124"/>
      <c r="I13" s="106"/>
      <c r="J13" s="705"/>
      <c r="K13" s="676"/>
      <c r="L13" s="673"/>
      <c r="M13" s="663"/>
      <c r="N13" s="666" t="s">
        <v>378</v>
      </c>
      <c r="O13" s="666" t="s">
        <v>378</v>
      </c>
      <c r="P13" s="687"/>
    </row>
    <row r="14" spans="1:16" ht="16" customHeight="1" x14ac:dyDescent="0.2">
      <c r="A14" s="123"/>
      <c r="B14" s="104"/>
      <c r="C14" s="104"/>
      <c r="D14" s="104"/>
      <c r="E14" s="104"/>
      <c r="F14" s="104"/>
      <c r="G14" s="104"/>
      <c r="H14" s="124"/>
      <c r="I14" s="106"/>
      <c r="J14" s="706"/>
      <c r="K14" s="676"/>
      <c r="L14" s="677"/>
      <c r="M14" s="663"/>
      <c r="N14" s="666" t="s">
        <v>378</v>
      </c>
      <c r="O14" s="666" t="s">
        <v>378</v>
      </c>
      <c r="P14" s="687"/>
    </row>
    <row r="15" spans="1:16" ht="16" customHeight="1" x14ac:dyDescent="0.2">
      <c r="A15" s="123"/>
      <c r="B15" s="104"/>
      <c r="C15" s="104"/>
      <c r="D15" s="104"/>
      <c r="E15" s="104"/>
      <c r="F15" s="104"/>
      <c r="G15" s="104"/>
      <c r="H15" s="124"/>
      <c r="I15" s="106"/>
      <c r="J15" s="706" t="s">
        <v>378</v>
      </c>
      <c r="K15" s="663" t="s">
        <v>378</v>
      </c>
      <c r="L15" s="666" t="s">
        <v>378</v>
      </c>
      <c r="M15" s="663" t="s">
        <v>378</v>
      </c>
      <c r="N15" s="666" t="s">
        <v>378</v>
      </c>
      <c r="O15" s="666" t="s">
        <v>378</v>
      </c>
      <c r="P15" s="687"/>
    </row>
    <row r="16" spans="1:16" ht="16" customHeight="1" x14ac:dyDescent="0.2">
      <c r="A16" s="123"/>
      <c r="B16" s="104"/>
      <c r="C16" s="104"/>
      <c r="D16" s="104"/>
      <c r="E16" s="104"/>
      <c r="F16" s="104"/>
      <c r="G16" s="104"/>
      <c r="H16" s="124"/>
      <c r="I16" s="106"/>
      <c r="J16" s="706" t="s">
        <v>378</v>
      </c>
      <c r="K16" s="663" t="s">
        <v>378</v>
      </c>
      <c r="L16" s="666" t="s">
        <v>378</v>
      </c>
      <c r="M16" s="663" t="s">
        <v>378</v>
      </c>
      <c r="N16" s="666" t="s">
        <v>378</v>
      </c>
      <c r="O16" s="666" t="s">
        <v>378</v>
      </c>
      <c r="P16" s="687"/>
    </row>
    <row r="17" spans="1:16" ht="16" customHeight="1" x14ac:dyDescent="0.2">
      <c r="A17" s="123"/>
      <c r="B17" s="104"/>
      <c r="C17" s="104"/>
      <c r="D17" s="104"/>
      <c r="E17" s="104"/>
      <c r="F17" s="104"/>
      <c r="G17" s="104"/>
      <c r="H17" s="124"/>
      <c r="I17" s="106"/>
      <c r="J17" s="706" t="s">
        <v>378</v>
      </c>
      <c r="K17" s="663" t="s">
        <v>378</v>
      </c>
      <c r="L17" s="666" t="s">
        <v>378</v>
      </c>
      <c r="M17" s="663" t="s">
        <v>378</v>
      </c>
      <c r="N17" s="666" t="s">
        <v>378</v>
      </c>
      <c r="O17" s="666" t="s">
        <v>378</v>
      </c>
      <c r="P17" s="687"/>
    </row>
    <row r="18" spans="1:16" ht="16" customHeight="1" x14ac:dyDescent="0.2">
      <c r="A18" s="123"/>
      <c r="B18" s="104"/>
      <c r="C18" s="104"/>
      <c r="D18" s="104"/>
      <c r="E18" s="104"/>
      <c r="F18" s="104"/>
      <c r="G18" s="104"/>
      <c r="H18" s="124"/>
      <c r="I18" s="106"/>
      <c r="J18" s="706" t="s">
        <v>378</v>
      </c>
      <c r="K18" s="663" t="s">
        <v>378</v>
      </c>
      <c r="L18" s="666" t="s">
        <v>378</v>
      </c>
      <c r="M18" s="663" t="s">
        <v>378</v>
      </c>
      <c r="N18" s="666" t="s">
        <v>378</v>
      </c>
      <c r="O18" s="666" t="s">
        <v>378</v>
      </c>
      <c r="P18" s="687"/>
    </row>
    <row r="19" spans="1:16" ht="16" customHeight="1" x14ac:dyDescent="0.2">
      <c r="A19" s="123"/>
      <c r="B19" s="104"/>
      <c r="C19" s="104"/>
      <c r="D19" s="104"/>
      <c r="E19" s="104"/>
      <c r="F19" s="104"/>
      <c r="G19" s="104"/>
      <c r="H19" s="124"/>
      <c r="I19" s="106"/>
      <c r="J19" s="706" t="s">
        <v>378</v>
      </c>
      <c r="K19" s="663" t="s">
        <v>378</v>
      </c>
      <c r="L19" s="666" t="s">
        <v>378</v>
      </c>
      <c r="M19" s="663" t="s">
        <v>378</v>
      </c>
      <c r="N19" s="666" t="s">
        <v>378</v>
      </c>
      <c r="O19" s="666" t="s">
        <v>378</v>
      </c>
      <c r="P19" s="687"/>
    </row>
    <row r="20" spans="1:16" ht="16" customHeight="1" x14ac:dyDescent="0.2">
      <c r="A20" s="123"/>
      <c r="B20" s="104"/>
      <c r="C20" s="104"/>
      <c r="D20" s="104"/>
      <c r="E20" s="104"/>
      <c r="F20" s="104"/>
      <c r="G20" s="104"/>
      <c r="H20" s="124"/>
      <c r="I20" s="106"/>
      <c r="J20" s="706" t="s">
        <v>378</v>
      </c>
      <c r="K20" s="663" t="s">
        <v>378</v>
      </c>
      <c r="L20" s="666" t="s">
        <v>378</v>
      </c>
      <c r="M20" s="663" t="s">
        <v>378</v>
      </c>
      <c r="N20" s="666" t="s">
        <v>378</v>
      </c>
      <c r="O20" s="666" t="s">
        <v>378</v>
      </c>
      <c r="P20" s="687"/>
    </row>
    <row r="21" spans="1:16" ht="16" customHeight="1" x14ac:dyDescent="0.2">
      <c r="A21" s="123"/>
      <c r="B21" s="104"/>
      <c r="C21" s="104"/>
      <c r="D21" s="104"/>
      <c r="E21" s="104"/>
      <c r="F21" s="104"/>
      <c r="G21" s="104"/>
      <c r="H21" s="124"/>
      <c r="I21" s="106"/>
      <c r="J21" s="706" t="s">
        <v>378</v>
      </c>
      <c r="K21" s="663" t="s">
        <v>378</v>
      </c>
      <c r="L21" s="666" t="s">
        <v>378</v>
      </c>
      <c r="M21" s="663" t="s">
        <v>378</v>
      </c>
      <c r="N21" s="666" t="s">
        <v>378</v>
      </c>
      <c r="O21" s="666" t="s">
        <v>378</v>
      </c>
      <c r="P21" s="687"/>
    </row>
    <row r="22" spans="1:16" ht="16" customHeight="1" x14ac:dyDescent="0.2">
      <c r="A22" s="123"/>
      <c r="B22" s="104"/>
      <c r="C22" s="104"/>
      <c r="D22" s="104"/>
      <c r="E22" s="104"/>
      <c r="F22" s="104"/>
      <c r="G22" s="104"/>
      <c r="H22" s="124"/>
      <c r="I22" s="106"/>
      <c r="J22" s="706" t="s">
        <v>378</v>
      </c>
      <c r="K22" s="663" t="s">
        <v>378</v>
      </c>
      <c r="L22" s="666" t="s">
        <v>378</v>
      </c>
      <c r="M22" s="663" t="s">
        <v>378</v>
      </c>
      <c r="N22" s="666" t="s">
        <v>378</v>
      </c>
      <c r="O22" s="666" t="s">
        <v>378</v>
      </c>
      <c r="P22" s="687"/>
    </row>
    <row r="23" spans="1:16" ht="16" customHeight="1" x14ac:dyDescent="0.2">
      <c r="A23" s="123"/>
      <c r="B23" s="104"/>
      <c r="C23" s="104"/>
      <c r="D23" s="104"/>
      <c r="E23" s="104"/>
      <c r="F23" s="104"/>
      <c r="G23" s="104"/>
      <c r="H23" s="124"/>
      <c r="I23" s="106"/>
      <c r="J23" s="706" t="s">
        <v>378</v>
      </c>
      <c r="K23" s="663" t="s">
        <v>378</v>
      </c>
      <c r="L23" s="666" t="s">
        <v>378</v>
      </c>
      <c r="M23" s="663" t="s">
        <v>378</v>
      </c>
      <c r="N23" s="666" t="s">
        <v>378</v>
      </c>
      <c r="O23" s="666" t="s">
        <v>378</v>
      </c>
      <c r="P23" s="687"/>
    </row>
    <row r="24" spans="1:16" ht="16" customHeight="1" x14ac:dyDescent="0.2">
      <c r="A24" s="123"/>
      <c r="B24" s="104"/>
      <c r="C24" s="104"/>
      <c r="D24" s="104"/>
      <c r="E24" s="104"/>
      <c r="F24" s="104"/>
      <c r="G24" s="104"/>
      <c r="H24" s="124"/>
      <c r="I24" s="106"/>
      <c r="J24" s="706" t="s">
        <v>378</v>
      </c>
      <c r="K24" s="663" t="s">
        <v>378</v>
      </c>
      <c r="L24" s="666" t="s">
        <v>378</v>
      </c>
      <c r="M24" s="663" t="s">
        <v>378</v>
      </c>
      <c r="N24" s="666" t="s">
        <v>378</v>
      </c>
      <c r="O24" s="666" t="s">
        <v>378</v>
      </c>
      <c r="P24" s="687"/>
    </row>
    <row r="25" spans="1:16" ht="16" customHeight="1" x14ac:dyDescent="0.2">
      <c r="A25" s="123"/>
      <c r="B25" s="104"/>
      <c r="C25" s="104"/>
      <c r="D25" s="104"/>
      <c r="E25" s="104"/>
      <c r="F25" s="104"/>
      <c r="G25" s="104"/>
      <c r="H25" s="124"/>
      <c r="I25" s="106"/>
      <c r="J25" s="666" t="s">
        <v>378</v>
      </c>
      <c r="K25" s="663" t="s">
        <v>378</v>
      </c>
      <c r="L25" s="666" t="s">
        <v>378</v>
      </c>
      <c r="M25" s="663" t="s">
        <v>378</v>
      </c>
      <c r="N25" s="666" t="s">
        <v>378</v>
      </c>
      <c r="O25" s="666" t="s">
        <v>378</v>
      </c>
      <c r="P25" s="687"/>
    </row>
    <row r="26" spans="1:16" ht="16" customHeight="1" x14ac:dyDescent="0.2">
      <c r="A26" s="123"/>
      <c r="B26" s="104"/>
      <c r="C26" s="104"/>
      <c r="D26" s="104"/>
      <c r="E26" s="104"/>
      <c r="F26" s="104"/>
      <c r="G26" s="104"/>
      <c r="H26" s="124"/>
      <c r="I26" s="106"/>
      <c r="J26" s="666" t="s">
        <v>378</v>
      </c>
      <c r="K26" s="663" t="s">
        <v>378</v>
      </c>
      <c r="L26" s="666" t="s">
        <v>378</v>
      </c>
      <c r="M26" s="663" t="s">
        <v>378</v>
      </c>
      <c r="N26" s="666" t="s">
        <v>378</v>
      </c>
      <c r="O26" s="666" t="s">
        <v>378</v>
      </c>
      <c r="P26" s="687"/>
    </row>
    <row r="27" spans="1:16" ht="16" customHeight="1" x14ac:dyDescent="0.2">
      <c r="A27" s="123"/>
      <c r="B27" s="104"/>
      <c r="C27" s="104"/>
      <c r="D27" s="104"/>
      <c r="E27" s="104"/>
      <c r="F27" s="104"/>
      <c r="G27" s="104"/>
      <c r="H27" s="124"/>
      <c r="I27" s="106"/>
      <c r="J27" s="666" t="s">
        <v>378</v>
      </c>
      <c r="K27" s="663" t="s">
        <v>378</v>
      </c>
      <c r="L27" s="666" t="s">
        <v>378</v>
      </c>
      <c r="M27" s="663" t="s">
        <v>378</v>
      </c>
      <c r="N27" s="666" t="s">
        <v>378</v>
      </c>
      <c r="O27" s="666" t="s">
        <v>378</v>
      </c>
      <c r="P27" s="687"/>
    </row>
    <row r="28" spans="1:16" ht="16" customHeight="1" x14ac:dyDescent="0.2">
      <c r="A28" s="123"/>
      <c r="B28" s="104"/>
      <c r="C28" s="104"/>
      <c r="D28" s="104"/>
      <c r="E28" s="104"/>
      <c r="F28" s="104"/>
      <c r="G28" s="104"/>
      <c r="H28" s="124"/>
      <c r="I28" s="106"/>
      <c r="J28" s="666" t="s">
        <v>378</v>
      </c>
      <c r="K28" s="663" t="s">
        <v>378</v>
      </c>
      <c r="L28" s="666" t="s">
        <v>378</v>
      </c>
      <c r="M28" s="663" t="s">
        <v>378</v>
      </c>
      <c r="N28" s="666" t="s">
        <v>378</v>
      </c>
      <c r="O28" s="666" t="s">
        <v>378</v>
      </c>
      <c r="P28" s="687"/>
    </row>
    <row r="29" spans="1:16" ht="16" customHeight="1" x14ac:dyDescent="0.2">
      <c r="A29" s="123"/>
      <c r="B29" s="104"/>
      <c r="C29" s="104"/>
      <c r="D29" s="104"/>
      <c r="E29" s="104"/>
      <c r="F29" s="104"/>
      <c r="G29" s="104"/>
      <c r="H29" s="124"/>
      <c r="I29" s="106"/>
      <c r="J29" s="666" t="s">
        <v>378</v>
      </c>
      <c r="K29" s="663" t="s">
        <v>378</v>
      </c>
      <c r="L29" s="666" t="s">
        <v>378</v>
      </c>
      <c r="M29" s="663" t="s">
        <v>378</v>
      </c>
      <c r="N29" s="666" t="s">
        <v>378</v>
      </c>
      <c r="O29" s="666" t="s">
        <v>378</v>
      </c>
      <c r="P29" s="687"/>
    </row>
    <row r="30" spans="1:16" ht="16" customHeight="1" x14ac:dyDescent="0.2">
      <c r="A30" s="123"/>
      <c r="B30" s="104"/>
      <c r="C30" s="104"/>
      <c r="D30" s="104"/>
      <c r="E30" s="104"/>
      <c r="F30" s="104"/>
      <c r="G30" s="104"/>
      <c r="H30" s="124"/>
      <c r="I30" s="106"/>
      <c r="J30" s="666" t="s">
        <v>378</v>
      </c>
      <c r="K30" s="663" t="s">
        <v>378</v>
      </c>
      <c r="L30" s="666" t="s">
        <v>378</v>
      </c>
      <c r="M30" s="663" t="s">
        <v>378</v>
      </c>
      <c r="N30" s="666" t="s">
        <v>378</v>
      </c>
      <c r="O30" s="666" t="s">
        <v>378</v>
      </c>
      <c r="P30" s="687"/>
    </row>
    <row r="31" spans="1:16" ht="16" customHeight="1" thickBot="1" x14ac:dyDescent="0.25">
      <c r="A31" s="123"/>
      <c r="B31" s="104"/>
      <c r="C31" s="104"/>
      <c r="D31" s="104"/>
      <c r="E31" s="104"/>
      <c r="F31" s="104"/>
      <c r="G31" s="104"/>
      <c r="H31" s="124"/>
      <c r="I31" s="106"/>
      <c r="J31" s="666" t="s">
        <v>378</v>
      </c>
      <c r="K31" s="663" t="s">
        <v>378</v>
      </c>
      <c r="L31" s="666" t="s">
        <v>378</v>
      </c>
      <c r="M31" s="663" t="s">
        <v>378</v>
      </c>
      <c r="N31" s="666" t="s">
        <v>378</v>
      </c>
      <c r="O31" s="666" t="s">
        <v>378</v>
      </c>
      <c r="P31" s="687"/>
    </row>
    <row r="32" spans="1:16" ht="16" customHeight="1" x14ac:dyDescent="0.2">
      <c r="A32" s="222" t="s">
        <v>49</v>
      </c>
      <c r="B32" s="223">
        <f>SUM(B2:B31)</f>
        <v>15</v>
      </c>
      <c r="C32" s="223"/>
      <c r="D32" s="223">
        <f>SUM(D2:D31)</f>
        <v>52.9</v>
      </c>
      <c r="E32" s="223">
        <f>SUM(D32)</f>
        <v>52.9</v>
      </c>
      <c r="F32" s="223">
        <f>SUM(F2:F31)</f>
        <v>52.9</v>
      </c>
      <c r="G32" s="223">
        <f>SUM(G2:G31)</f>
        <v>21</v>
      </c>
      <c r="H32" s="224">
        <f>SUM(H2:H31)</f>
        <v>29</v>
      </c>
      <c r="I32" s="106"/>
      <c r="J32" s="106"/>
      <c r="K32" s="106"/>
      <c r="L32" s="106"/>
      <c r="M32" s="106"/>
      <c r="N32" s="106"/>
      <c r="O32" s="106"/>
      <c r="P32" s="106"/>
    </row>
    <row r="33" spans="1:9" s="110" customFormat="1" x14ac:dyDescent="0.2">
      <c r="A33" s="125"/>
      <c r="I33"/>
    </row>
    <row r="34" spans="1:9" s="110" customFormat="1" ht="16" x14ac:dyDescent="0.2">
      <c r="A34" s="153"/>
      <c r="B34" s="105"/>
      <c r="C34" s="107"/>
      <c r="D34" s="105"/>
      <c r="E34" s="105"/>
      <c r="I34"/>
    </row>
    <row r="35" spans="1:9" s="110" customFormat="1" ht="16" x14ac:dyDescent="0.2">
      <c r="A35" s="153"/>
      <c r="B35" s="105"/>
      <c r="C35" s="105"/>
      <c r="D35" s="105"/>
      <c r="E35" s="105"/>
      <c r="F35" s="122"/>
      <c r="G35" s="122"/>
      <c r="H35" s="122"/>
      <c r="I35"/>
    </row>
    <row r="36" spans="1:9" s="110" customFormat="1" ht="16" x14ac:dyDescent="0.2">
      <c r="A36" s="153"/>
      <c r="B36" s="105"/>
      <c r="C36" s="107"/>
      <c r="D36" s="105"/>
      <c r="E36" s="105"/>
      <c r="F36" s="122"/>
      <c r="G36" s="122"/>
      <c r="H36" s="122"/>
      <c r="I36"/>
    </row>
    <row r="37" spans="1:9" s="110" customFormat="1" ht="16" x14ac:dyDescent="0.2">
      <c r="A37" s="153"/>
      <c r="B37" s="105"/>
      <c r="C37" s="105"/>
      <c r="D37" s="105"/>
      <c r="E37" s="105"/>
      <c r="F37" s="122"/>
      <c r="G37" s="122"/>
      <c r="H37" s="122"/>
      <c r="I37"/>
    </row>
    <row r="38" spans="1:9" s="110" customFormat="1" ht="16" x14ac:dyDescent="0.2">
      <c r="A38" s="153"/>
      <c r="B38" s="105"/>
      <c r="C38" s="107"/>
      <c r="D38" s="105"/>
      <c r="E38" s="105"/>
      <c r="F38" s="122"/>
      <c r="G38" s="122"/>
      <c r="H38" s="122"/>
      <c r="I38"/>
    </row>
    <row r="39" spans="1:9" s="110" customFormat="1" ht="16" x14ac:dyDescent="0.2">
      <c r="A39" s="153"/>
      <c r="B39" s="105"/>
      <c r="C39" s="107"/>
      <c r="D39" s="105"/>
      <c r="E39" s="105"/>
      <c r="F39" s="122"/>
      <c r="G39" s="122"/>
      <c r="H39" s="122" t="s">
        <v>397</v>
      </c>
      <c r="I39"/>
    </row>
    <row r="40" spans="1:9" s="110" customFormat="1" ht="16" x14ac:dyDescent="0.2">
      <c r="A40" s="153"/>
      <c r="B40" s="105"/>
      <c r="C40" s="107"/>
      <c r="D40" s="105"/>
      <c r="E40" s="105"/>
      <c r="F40" s="122"/>
      <c r="G40" s="122"/>
      <c r="H40" s="122"/>
      <c r="I40"/>
    </row>
    <row r="41" spans="1:9" s="110" customFormat="1" ht="16" x14ac:dyDescent="0.2">
      <c r="A41" s="153"/>
      <c r="B41" s="105"/>
      <c r="C41" s="105"/>
      <c r="D41" s="105"/>
      <c r="E41" s="105"/>
      <c r="F41" s="122"/>
      <c r="G41" s="122"/>
      <c r="H41" s="122"/>
      <c r="I41"/>
    </row>
    <row r="42" spans="1:9" s="110" customFormat="1" ht="16" x14ac:dyDescent="0.2">
      <c r="A42" s="153"/>
      <c r="B42" s="105"/>
      <c r="C42" s="105"/>
      <c r="D42" s="105"/>
      <c r="E42" s="105"/>
      <c r="F42" s="122"/>
      <c r="G42" s="122"/>
      <c r="H42" s="122"/>
      <c r="I42"/>
    </row>
    <row r="43" spans="1:9" s="110" customFormat="1" ht="16" x14ac:dyDescent="0.2">
      <c r="A43" s="153"/>
      <c r="B43" s="105"/>
      <c r="C43" s="105"/>
      <c r="D43" s="105"/>
      <c r="E43" s="105"/>
      <c r="F43" s="122"/>
      <c r="G43" s="122"/>
      <c r="H43" s="122"/>
      <c r="I43"/>
    </row>
    <row r="44" spans="1:9" s="110" customFormat="1" ht="16" x14ac:dyDescent="0.2">
      <c r="A44" s="156"/>
      <c r="B44" s="157"/>
      <c r="C44" s="157"/>
      <c r="D44" s="157"/>
      <c r="E44" s="157"/>
      <c r="F44" s="122"/>
      <c r="G44" s="122"/>
      <c r="H44" s="122"/>
      <c r="I44"/>
    </row>
    <row r="45" spans="1:9" s="110" customFormat="1" ht="16" x14ac:dyDescent="0.2">
      <c r="A45" s="153"/>
      <c r="B45" s="105"/>
      <c r="C45" s="105"/>
      <c r="D45" s="105"/>
      <c r="E45" s="105"/>
      <c r="F45" s="122"/>
      <c r="G45" s="122"/>
      <c r="H45" s="122"/>
      <c r="I45"/>
    </row>
    <row r="46" spans="1:9" ht="16" x14ac:dyDescent="0.2">
      <c r="A46" s="153"/>
      <c r="B46" s="105"/>
      <c r="C46" s="107"/>
      <c r="D46" s="105"/>
      <c r="E46" s="105"/>
      <c r="F46" s="6"/>
      <c r="G46" s="6"/>
      <c r="H46" s="6"/>
    </row>
    <row r="47" spans="1:9" ht="16" x14ac:dyDescent="0.2">
      <c r="A47" s="153"/>
      <c r="B47" s="105"/>
      <c r="C47" s="107"/>
      <c r="D47" s="105"/>
      <c r="E47" s="105"/>
      <c r="F47" s="6"/>
      <c r="G47" s="6"/>
      <c r="H47" s="6"/>
    </row>
    <row r="48" spans="1:9" ht="16" x14ac:dyDescent="0.2">
      <c r="A48" s="153"/>
      <c r="B48" s="105"/>
      <c r="C48" s="107"/>
      <c r="D48" s="105"/>
      <c r="E48" s="105"/>
      <c r="F48" s="6"/>
      <c r="G48" s="6"/>
      <c r="H48" s="6"/>
    </row>
    <row r="49" spans="1:8" ht="16" x14ac:dyDescent="0.2">
      <c r="A49" s="153"/>
      <c r="B49" s="105"/>
      <c r="C49" s="105"/>
      <c r="D49" s="105"/>
      <c r="E49" s="105"/>
      <c r="F49" s="6"/>
      <c r="G49" s="6"/>
      <c r="H49" s="6"/>
    </row>
    <row r="50" spans="1:8" ht="16" x14ac:dyDescent="0.2">
      <c r="A50" s="153"/>
      <c r="B50" s="105"/>
      <c r="C50" s="105"/>
      <c r="D50" s="105"/>
      <c r="E50" s="105"/>
      <c r="F50" s="6"/>
      <c r="G50" s="6"/>
      <c r="H50" s="6"/>
    </row>
    <row r="51" spans="1:8" ht="16" x14ac:dyDescent="0.2">
      <c r="A51" s="153"/>
      <c r="B51" s="105"/>
      <c r="C51" s="105"/>
      <c r="D51" s="105"/>
      <c r="E51" s="105"/>
      <c r="F51" s="6"/>
      <c r="G51" s="6"/>
      <c r="H51" s="6"/>
    </row>
    <row r="52" spans="1:8" ht="16" x14ac:dyDescent="0.2">
      <c r="A52" s="154"/>
      <c r="B52" s="155"/>
      <c r="C52" s="155"/>
      <c r="D52" s="155"/>
      <c r="E52" s="155"/>
    </row>
    <row r="53" spans="1:8" ht="16" x14ac:dyDescent="0.2">
      <c r="A53" s="154"/>
      <c r="B53" s="155"/>
      <c r="C53" s="155"/>
      <c r="D53" s="155"/>
      <c r="E53" s="155"/>
    </row>
  </sheetData>
  <printOptions horizontalCentered="1" verticalCentered="1"/>
  <pageMargins left="0.7" right="0.7" top="0.75" bottom="0.75" header="0.3" footer="0.3"/>
  <pageSetup paperSize="9" scale="68" fitToHeight="0" orientation="portrait" horizontalDpi="300"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F4C970664BDF54E910CBEE3B31552DA" ma:contentTypeVersion="12" ma:contentTypeDescription="Create a new document." ma:contentTypeScope="" ma:versionID="3137d51e3c940dccab199f7a9c190805">
  <xsd:schema xmlns:xsd="http://www.w3.org/2001/XMLSchema" xmlns:xs="http://www.w3.org/2001/XMLSchema" xmlns:p="http://schemas.microsoft.com/office/2006/metadata/properties" xmlns:ns3="98a151d4-018c-40dc-b570-4cf3f3b4826a" xmlns:ns4="57a47a25-0d48-45a3-81ef-1508794a4439" targetNamespace="http://schemas.microsoft.com/office/2006/metadata/properties" ma:root="true" ma:fieldsID="c21a8c953debe1b7911e16e32361ab43" ns3:_="" ns4:_="">
    <xsd:import namespace="98a151d4-018c-40dc-b570-4cf3f3b4826a"/>
    <xsd:import namespace="57a47a25-0d48-45a3-81ef-1508794a443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a151d4-018c-40dc-b570-4cf3f3b482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a47a25-0d48-45a3-81ef-1508794a443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142BC6-347B-4B55-9F56-1816F9514A2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1EB7471-C93A-409B-B45A-080AF0D6CDD6}">
  <ds:schemaRefs>
    <ds:schemaRef ds:uri="http://schemas.microsoft.com/sharepoint/v3/contenttype/forms"/>
  </ds:schemaRefs>
</ds:datastoreItem>
</file>

<file path=customXml/itemProps3.xml><?xml version="1.0" encoding="utf-8"?>
<ds:datastoreItem xmlns:ds="http://schemas.openxmlformats.org/officeDocument/2006/customXml" ds:itemID="{FE50005B-47EF-43A5-BE2A-2D0D369A5A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a151d4-018c-40dc-b570-4cf3f3b4826a"/>
    <ds:schemaRef ds:uri="57a47a25-0d48-45a3-81ef-1508794a44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23</vt:i4>
      </vt:variant>
      <vt:variant>
        <vt:lpstr>Named Ranges</vt:lpstr>
      </vt:variant>
      <vt:variant>
        <vt:i4>18</vt:i4>
      </vt:variant>
    </vt:vector>
  </HeadingPairs>
  <TitlesOfParts>
    <vt:vector size="41" baseType="lpstr">
      <vt:lpstr>METRICS</vt:lpstr>
      <vt:lpstr>FMC Daily</vt:lpstr>
      <vt:lpstr>-6 Tracking</vt:lpstr>
      <vt:lpstr>Flight Hours</vt:lpstr>
      <vt:lpstr>BATTERY</vt:lpstr>
      <vt:lpstr>601</vt:lpstr>
      <vt:lpstr>602</vt:lpstr>
      <vt:lpstr>603</vt:lpstr>
      <vt:lpstr>604</vt:lpstr>
      <vt:lpstr>605</vt:lpstr>
      <vt:lpstr>606</vt:lpstr>
      <vt:lpstr>607</vt:lpstr>
      <vt:lpstr>608</vt:lpstr>
      <vt:lpstr>609</vt:lpstr>
      <vt:lpstr>610</vt:lpstr>
      <vt:lpstr>611</vt:lpstr>
      <vt:lpstr>612</vt:lpstr>
      <vt:lpstr>W&amp;T </vt:lpstr>
      <vt:lpstr>PYLONS&amp;TANKS</vt:lpstr>
      <vt:lpstr>Dec Hours</vt:lpstr>
      <vt:lpstr>AOG PARTS</vt:lpstr>
      <vt:lpstr>Training</vt:lpstr>
      <vt:lpstr>MESL</vt:lpstr>
      <vt:lpstr>MESL!_Toc112836911</vt:lpstr>
      <vt:lpstr>'-6 Tracking'!Print_Area</vt:lpstr>
      <vt:lpstr>'601'!Print_Area</vt:lpstr>
      <vt:lpstr>'602'!Print_Area</vt:lpstr>
      <vt:lpstr>'603'!Print_Area</vt:lpstr>
      <vt:lpstr>'604'!Print_Area</vt:lpstr>
      <vt:lpstr>'605'!Print_Area</vt:lpstr>
      <vt:lpstr>'606'!Print_Area</vt:lpstr>
      <vt:lpstr>'607'!Print_Area</vt:lpstr>
      <vt:lpstr>'608'!Print_Area</vt:lpstr>
      <vt:lpstr>'609'!Print_Area</vt:lpstr>
      <vt:lpstr>'610'!Print_Area</vt:lpstr>
      <vt:lpstr>'611'!Print_Area</vt:lpstr>
      <vt:lpstr>'612'!Print_Area</vt:lpstr>
      <vt:lpstr>'Dec Hours'!Print_Area</vt:lpstr>
      <vt:lpstr>'Flight Hours'!Print_Area</vt:lpstr>
      <vt:lpstr>METRICS!Print_Area</vt:lpstr>
      <vt:lpstr>'-6 Tracking'!Print_Titles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Offsite</dc:creator>
  <cp:keywords/>
  <dc:description/>
  <cp:lastModifiedBy>Markve, Marty</cp:lastModifiedBy>
  <cp:revision/>
  <dcterms:created xsi:type="dcterms:W3CDTF">2023-06-05T09:41:42Z</dcterms:created>
  <dcterms:modified xsi:type="dcterms:W3CDTF">2025-02-06T15:14:06Z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0x010100EF4C970664BDF54E910CBEE3B31552DA</vt:lpwstr>
  </property>
</Properties>
</file>